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4875" windowHeight="4590" activeTab="0"/>
  </bookViews>
  <sheets>
    <sheet name="Fig.23" sheetId="1" r:id="rId1"/>
    <sheet name="Fig. 30&amp;31" sheetId="2" r:id="rId2"/>
    <sheet name="Fig.32" sheetId="3" r:id="rId3"/>
    <sheet name="Fig.33,34,35" sheetId="4" r:id="rId4"/>
    <sheet name="Fig.36" sheetId="5" r:id="rId5"/>
    <sheet name="Fig. 39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<sst xmlns="http://schemas.openxmlformats.org/spreadsheetml/2006/main" count="105" uniqueCount="63">
  <si>
    <t>sable 0/2,5</t>
  </si>
  <si>
    <t>filler calcaire</t>
  </si>
  <si>
    <t>Eau totale</t>
  </si>
  <si>
    <t>Air occlus</t>
  </si>
  <si>
    <t>VIR</t>
  </si>
  <si>
    <r>
      <t>Perméabilité expérimentale [10</t>
    </r>
    <r>
      <rPr>
        <b/>
        <vertAlign val="superscript"/>
        <sz val="10"/>
        <color indexed="37"/>
        <rFont val="Arial"/>
        <family val="2"/>
      </rPr>
      <t>-8</t>
    </r>
    <r>
      <rPr>
        <b/>
        <sz val="10"/>
        <color indexed="37"/>
        <rFont val="Arial"/>
        <family val="2"/>
      </rPr>
      <t xml:space="preserve"> m/s]</t>
    </r>
  </si>
  <si>
    <t>Amplitude [mm] H170</t>
  </si>
  <si>
    <t>VIR mdl</t>
  </si>
  <si>
    <t>sable 0/4</t>
  </si>
  <si>
    <t>Ciment CEMI VAB</t>
  </si>
  <si>
    <t>C20</t>
  </si>
  <si>
    <t>M21</t>
  </si>
  <si>
    <t>M22</t>
  </si>
  <si>
    <t>M23</t>
  </si>
  <si>
    <t>n.m.</t>
  </si>
  <si>
    <t>yi sable</t>
  </si>
  <si>
    <t>yi ciment</t>
  </si>
  <si>
    <t>31/2</t>
  </si>
  <si>
    <t>IB1</t>
  </si>
  <si>
    <t>IB7</t>
  </si>
  <si>
    <t>IB9</t>
  </si>
  <si>
    <t>IB15</t>
  </si>
  <si>
    <t>IB11</t>
  </si>
  <si>
    <t>IB10</t>
  </si>
  <si>
    <t>IB8</t>
  </si>
  <si>
    <t>adj. Total (%C)</t>
  </si>
  <si>
    <t>adj. E.S.</t>
  </si>
  <si>
    <t>air occlus</t>
  </si>
  <si>
    <t>air 2</t>
  </si>
  <si>
    <t>VIR H170</t>
  </si>
  <si>
    <t>VIR H260</t>
  </si>
  <si>
    <t>VIR H510</t>
  </si>
  <si>
    <t>perméabilité moyenne</t>
  </si>
  <si>
    <r>
      <t>a</t>
    </r>
    <r>
      <rPr>
        <sz val="10"/>
        <rFont val="Arial"/>
        <family val="0"/>
      </rPr>
      <t xml:space="preserve"> général</t>
    </r>
  </si>
  <si>
    <r>
      <t>a</t>
    </r>
    <r>
      <rPr>
        <sz val="10"/>
        <rFont val="Arial"/>
        <family val="0"/>
      </rPr>
      <t xml:space="preserve"> ciment</t>
    </r>
  </si>
  <si>
    <t xml:space="preserve">( sous hypothèse alp sable = </t>
  </si>
  <si>
    <t>)</t>
  </si>
  <si>
    <t>Ampl H170</t>
  </si>
  <si>
    <t>Ampl H260</t>
  </si>
  <si>
    <t>Ampl H510</t>
  </si>
  <si>
    <t>Tendance VIR</t>
  </si>
  <si>
    <t>IB4</t>
  </si>
  <si>
    <t>IB3</t>
  </si>
  <si>
    <t>IB2</t>
  </si>
  <si>
    <t>IB6</t>
  </si>
  <si>
    <t>IB5</t>
  </si>
  <si>
    <t>IB16</t>
  </si>
  <si>
    <t>Localis</t>
  </si>
  <si>
    <t>M1</t>
  </si>
  <si>
    <t>M2</t>
  </si>
  <si>
    <t>M3</t>
  </si>
  <si>
    <t>M4</t>
  </si>
  <si>
    <t>M5</t>
  </si>
  <si>
    <t>M6</t>
  </si>
  <si>
    <t>M7</t>
  </si>
  <si>
    <t>F</t>
  </si>
  <si>
    <t>Mortier C+CV</t>
  </si>
  <si>
    <t>Mortier de cendres</t>
  </si>
  <si>
    <t>Mortier normal de C retardé</t>
  </si>
  <si>
    <t>Mortier pauvre en C</t>
  </si>
  <si>
    <t>M5&amp;6</t>
  </si>
  <si>
    <t>Mortier de filler</t>
  </si>
  <si>
    <t>Mortier pauvre en C + SP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</si>
</sst>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0"/>
    <numFmt numFmtId="167" formatCode="0.000"/>
    <numFmt numFmtId="168" formatCode="#,##0\ &quot;F&quot;;\-#,##0\ &quot;F&quot;"/>
    <numFmt numFmtId="169" formatCode="#,##0\ &quot;F&quot;;[Red]\-#,##0\ &quot;F&quot;"/>
    <numFmt numFmtId="170" formatCode="#,##0.00\ &quot;F&quot;;\-#,##0.00\ &quot;F&quot;"/>
    <numFmt numFmtId="171" formatCode="#,##0.00\ &quot;F&quot;;[Red]\-#,##0.00\ &quot;F&quot;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0.0000%"/>
    <numFmt numFmtId="177" formatCode="0.00000%"/>
    <numFmt numFmtId="178" formatCode="0.000E+00"/>
    <numFmt numFmtId="179" formatCode="0.000%"/>
    <numFmt numFmtId="180" formatCode="0.00000"/>
    <numFmt numFmtId="181" formatCode="dd/mm/yyyy"/>
    <numFmt numFmtId="182" formatCode="d\-mmm\-yy"/>
    <numFmt numFmtId="183" formatCode="0.0E+00"/>
  </numFmts>
  <fonts count="26">
    <font>
      <sz val="10"/>
      <name val="Arial"/>
      <family val="0"/>
    </font>
    <font>
      <b/>
      <sz val="10"/>
      <color indexed="37"/>
      <name val="Arial"/>
      <family val="2"/>
    </font>
    <font>
      <b/>
      <sz val="10"/>
      <color indexed="17"/>
      <name val="Arial"/>
      <family val="2"/>
    </font>
    <font>
      <b/>
      <vertAlign val="superscript"/>
      <sz val="10"/>
      <color indexed="37"/>
      <name val="Arial"/>
      <family val="2"/>
    </font>
    <font>
      <sz val="8"/>
      <name val="Arial"/>
      <family val="0"/>
    </font>
    <font>
      <sz val="15.5"/>
      <name val="Arial"/>
      <family val="0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Symbol"/>
      <family val="1"/>
    </font>
    <font>
      <b/>
      <sz val="10"/>
      <name val="Arial"/>
      <family val="0"/>
    </font>
    <font>
      <sz val="8.25"/>
      <name val="Arial"/>
      <family val="0"/>
    </font>
    <font>
      <sz val="8.5"/>
      <name val="Arial"/>
      <family val="2"/>
    </font>
    <font>
      <b/>
      <sz val="10.25"/>
      <name val="Arial"/>
      <family val="2"/>
    </font>
    <font>
      <b/>
      <vertAlign val="superscript"/>
      <sz val="10.25"/>
      <name val="Arial"/>
      <family val="2"/>
    </font>
    <font>
      <sz val="10"/>
      <name val="Symbol"/>
      <family val="1"/>
    </font>
    <font>
      <i/>
      <sz val="10"/>
      <name val="Arial"/>
      <family val="2"/>
    </font>
    <font>
      <sz val="5.75"/>
      <name val="Arial"/>
      <family val="0"/>
    </font>
    <font>
      <b/>
      <sz val="8.5"/>
      <name val="Arial"/>
      <family val="2"/>
    </font>
    <font>
      <sz val="9.25"/>
      <name val="Arial"/>
      <family val="0"/>
    </font>
    <font>
      <sz val="5.25"/>
      <name val="Arial"/>
      <family val="0"/>
    </font>
    <font>
      <sz val="5.5"/>
      <name val="Arial"/>
      <family val="0"/>
    </font>
    <font>
      <b/>
      <sz val="10.75"/>
      <name val="Arial"/>
      <family val="2"/>
    </font>
    <font>
      <sz val="8.75"/>
      <name val="Arial"/>
      <family val="2"/>
    </font>
    <font>
      <b/>
      <sz val="10"/>
      <color indexed="37"/>
      <name val="Symbol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164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Alignment="1">
      <alignment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0" fillId="0" borderId="1" xfId="0" applyNumberFormat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2" fontId="0" fillId="2" borderId="0" xfId="0" applyNumberFormat="1" applyFill="1" applyAlignment="1">
      <alignment horizontal="center"/>
    </xf>
    <xf numFmtId="0" fontId="16" fillId="0" borderId="0" xfId="0" applyFont="1" applyAlignment="1">
      <alignment/>
    </xf>
    <xf numFmtId="2" fontId="0" fillId="2" borderId="1" xfId="0" applyNumberFormat="1" applyFill="1" applyBorder="1" applyAlignment="1">
      <alignment horizontal="center"/>
    </xf>
    <xf numFmtId="0" fontId="17" fillId="0" borderId="0" xfId="0" applyFont="1" applyAlignment="1">
      <alignment/>
    </xf>
    <xf numFmtId="10" fontId="0" fillId="0" borderId="0" xfId="0" applyNumberFormat="1" applyAlignment="1">
      <alignment/>
    </xf>
    <xf numFmtId="0" fontId="25" fillId="2" borderId="1" xfId="0" applyFont="1" applyFill="1" applyBorder="1" applyAlignment="1">
      <alignment horizontal="center" wrapText="1"/>
    </xf>
    <xf numFmtId="167" fontId="2" fillId="3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/>
    </xf>
  </cellXfs>
  <cellStyles count="22">
    <cellStyle name="Normal" xfId="0"/>
    <cellStyle name="Comma" xfId="15"/>
    <cellStyle name="Comma [0]" xfId="16"/>
    <cellStyle name="Milliers [0]_Figures III.xls Graphique 1" xfId="17"/>
    <cellStyle name="Milliers [0]_Figures III.xls Graphique 2" xfId="18"/>
    <cellStyle name="Milliers [0]_Figures III.xls Graphique 3" xfId="19"/>
    <cellStyle name="Milliers [0]_Ibrahim" xfId="20"/>
    <cellStyle name="Milliers_Figures III.xls Graphique 1" xfId="21"/>
    <cellStyle name="Milliers_Figures III.xls Graphique 2" xfId="22"/>
    <cellStyle name="Milliers_Figures III.xls Graphique 3" xfId="23"/>
    <cellStyle name="Milliers_Ibrahim" xfId="24"/>
    <cellStyle name="Currency" xfId="25"/>
    <cellStyle name="Currency [0]" xfId="26"/>
    <cellStyle name="Monétaire [0]_Figures III.xls Graphique 1" xfId="27"/>
    <cellStyle name="Monétaire [0]_Figures III.xls Graphique 2" xfId="28"/>
    <cellStyle name="Monétaire [0]_Figures III.xls Graphique 3" xfId="29"/>
    <cellStyle name="Monétaire [0]_Ibrahim" xfId="30"/>
    <cellStyle name="Monétaire_Figures III.xls Graphique 1" xfId="31"/>
    <cellStyle name="Monétaire_Figures III.xls Graphique 2" xfId="32"/>
    <cellStyle name="Monétaire_Figures III.xls Graphique 3" xfId="33"/>
    <cellStyle name="Monétaire_Ibrahim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91275"/>
          <c:h val="0.914"/>
        </c:manualLayout>
      </c:layout>
      <c:scatterChart>
        <c:scatterStyle val="lineMarker"/>
        <c:varyColors val="0"/>
        <c:ser>
          <c:idx val="0"/>
          <c:order val="0"/>
          <c:tx>
            <c:v>H170 - T° = 19°C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'[4]H170'!$C$14:$V$14</c:f>
              <c:numCache>
                <c:ptCount val="20"/>
                <c:pt idx="0">
                  <c:v>0</c:v>
                </c:pt>
                <c:pt idx="1">
                  <c:v>3</c:v>
                </c:pt>
                <c:pt idx="2">
                  <c:v>9</c:v>
                </c:pt>
                <c:pt idx="3">
                  <c:v>15</c:v>
                </c:pt>
                <c:pt idx="4">
                  <c:v>21</c:v>
                </c:pt>
                <c:pt idx="5">
                  <c:v>27</c:v>
                </c:pt>
                <c:pt idx="6">
                  <c:v>34.25</c:v>
                </c:pt>
                <c:pt idx="7">
                  <c:v>41.75</c:v>
                </c:pt>
                <c:pt idx="8">
                  <c:v>48.5</c:v>
                </c:pt>
                <c:pt idx="9">
                  <c:v>56</c:v>
                </c:pt>
                <c:pt idx="10">
                  <c:v>64</c:v>
                </c:pt>
                <c:pt idx="11">
                  <c:v>72</c:v>
                </c:pt>
                <c:pt idx="12">
                  <c:v>80.5</c:v>
                </c:pt>
                <c:pt idx="13">
                  <c:v>90</c:v>
                </c:pt>
                <c:pt idx="14">
                  <c:v>100</c:v>
                </c:pt>
                <c:pt idx="15">
                  <c:v>110</c:v>
                </c:pt>
                <c:pt idx="16">
                  <c:v>121.5</c:v>
                </c:pt>
              </c:numCache>
            </c:numRef>
          </c:xVal>
          <c:yVal>
            <c:numRef>
              <c:f>'[4]H170'!$C$15:$V$15</c:f>
              <c:numCache>
                <c:ptCount val="20"/>
                <c:pt idx="0">
                  <c:v>0</c:v>
                </c:pt>
                <c:pt idx="1">
                  <c:v>3.1166436693939596</c:v>
                </c:pt>
                <c:pt idx="2">
                  <c:v>5.242071172969727</c:v>
                </c:pt>
                <c:pt idx="3">
                  <c:v>5.828396001542351</c:v>
                </c:pt>
                <c:pt idx="4">
                  <c:v>5.193210770588668</c:v>
                </c:pt>
                <c:pt idx="5">
                  <c:v>5.119920167017087</c:v>
                </c:pt>
                <c:pt idx="6">
                  <c:v>5.112734813725758</c:v>
                </c:pt>
                <c:pt idx="7">
                  <c:v>4.734674686704964</c:v>
                </c:pt>
                <c:pt idx="8">
                  <c:v>4.488224964804913</c:v>
                </c:pt>
                <c:pt idx="9">
                  <c:v>3.299870178322913</c:v>
                </c:pt>
                <c:pt idx="10">
                  <c:v>2.6036094443929265</c:v>
                </c:pt>
                <c:pt idx="11">
                  <c:v>1.5408956926050486</c:v>
                </c:pt>
                <c:pt idx="12">
                  <c:v>0.8934953610561036</c:v>
                </c:pt>
                <c:pt idx="13">
                  <c:v>0.4342075786742398</c:v>
                </c:pt>
                <c:pt idx="14">
                  <c:v>0.2876263715310655</c:v>
                </c:pt>
                <c:pt idx="15">
                  <c:v>0.1557032851022246</c:v>
                </c:pt>
                <c:pt idx="16">
                  <c:v>0.100453445486728</c:v>
                </c:pt>
              </c:numCache>
            </c:numRef>
          </c:yVal>
          <c:smooth val="0"/>
        </c:ser>
        <c:ser>
          <c:idx val="0"/>
          <c:order val="1"/>
          <c:tx>
            <c:v>H510 - T° = 19°C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'[4]H510'!$C$14:$Z$14</c:f>
              <c:numCache>
                <c:ptCount val="24"/>
                <c:pt idx="0">
                  <c:v>0</c:v>
                </c:pt>
                <c:pt idx="1">
                  <c:v>3</c:v>
                </c:pt>
                <c:pt idx="2">
                  <c:v>9.5</c:v>
                </c:pt>
                <c:pt idx="3">
                  <c:v>17</c:v>
                </c:pt>
                <c:pt idx="4">
                  <c:v>26</c:v>
                </c:pt>
                <c:pt idx="5">
                  <c:v>36.5</c:v>
                </c:pt>
                <c:pt idx="6">
                  <c:v>64.5</c:v>
                </c:pt>
                <c:pt idx="7">
                  <c:v>95.5</c:v>
                </c:pt>
                <c:pt idx="8">
                  <c:v>113</c:v>
                </c:pt>
                <c:pt idx="9">
                  <c:v>131.5</c:v>
                </c:pt>
                <c:pt idx="10">
                  <c:v>153</c:v>
                </c:pt>
                <c:pt idx="11">
                  <c:v>173</c:v>
                </c:pt>
                <c:pt idx="12">
                  <c:v>188</c:v>
                </c:pt>
                <c:pt idx="13">
                  <c:v>204.5</c:v>
                </c:pt>
                <c:pt idx="14">
                  <c:v>223.5</c:v>
                </c:pt>
                <c:pt idx="15">
                  <c:v>245.5</c:v>
                </c:pt>
              </c:numCache>
            </c:numRef>
          </c:xVal>
          <c:yVal>
            <c:numRef>
              <c:f>'[4]H510'!$C$15:$Z$15</c:f>
              <c:numCache>
                <c:ptCount val="24"/>
                <c:pt idx="0">
                  <c:v>0</c:v>
                </c:pt>
                <c:pt idx="1">
                  <c:v>4.0418393770558225</c:v>
                </c:pt>
                <c:pt idx="2">
                  <c:v>6.301804033317393</c:v>
                </c:pt>
                <c:pt idx="3">
                  <c:v>6.09089104220702</c:v>
                </c:pt>
                <c:pt idx="4">
                  <c:v>5.194319090905051</c:v>
                </c:pt>
                <c:pt idx="5">
                  <c:v>5.0830406995621775</c:v>
                </c:pt>
                <c:pt idx="6">
                  <c:v>4.614500104434327</c:v>
                </c:pt>
                <c:pt idx="7">
                  <c:v>4.462913441304731</c:v>
                </c:pt>
                <c:pt idx="8">
                  <c:v>3.9583263543131317</c:v>
                </c:pt>
                <c:pt idx="9">
                  <c:v>3.755509013366578</c:v>
                </c:pt>
                <c:pt idx="10">
                  <c:v>3.030735280278176</c:v>
                </c:pt>
                <c:pt idx="11">
                  <c:v>2.0777920386249087</c:v>
                </c:pt>
                <c:pt idx="12">
                  <c:v>1.1631966135371368</c:v>
                </c:pt>
                <c:pt idx="13">
                  <c:v>0.42126727830100136</c:v>
                </c:pt>
                <c:pt idx="14">
                  <c:v>0.1726119624655882</c:v>
                </c:pt>
                <c:pt idx="15">
                  <c:v>0.061847321775292466</c:v>
                </c:pt>
              </c:numCache>
            </c:numRef>
          </c:yVal>
          <c:smooth val="0"/>
        </c:ser>
        <c:ser>
          <c:idx val="0"/>
          <c:order val="2"/>
          <c:tx>
            <c:v>H170 - T° = 32°C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'[5]H170'!$C$14:$V$14</c:f>
              <c:numCache>
                <c:ptCount val="20"/>
                <c:pt idx="0">
                  <c:v>0</c:v>
                </c:pt>
                <c:pt idx="1">
                  <c:v>2.75</c:v>
                </c:pt>
                <c:pt idx="2">
                  <c:v>9</c:v>
                </c:pt>
                <c:pt idx="3">
                  <c:v>15.75</c:v>
                </c:pt>
                <c:pt idx="4">
                  <c:v>23</c:v>
                </c:pt>
                <c:pt idx="5">
                  <c:v>31</c:v>
                </c:pt>
              </c:numCache>
            </c:numRef>
          </c:xVal>
          <c:yVal>
            <c:numRef>
              <c:f>'[5]H170'!$C$15:$V$15</c:f>
              <c:numCache>
                <c:ptCount val="20"/>
                <c:pt idx="0">
                  <c:v>0</c:v>
                </c:pt>
                <c:pt idx="1">
                  <c:v>5.380322609376478</c:v>
                </c:pt>
                <c:pt idx="2">
                  <c:v>8.33098327264778</c:v>
                </c:pt>
                <c:pt idx="3">
                  <c:v>7.07779449069862</c:v>
                </c:pt>
                <c:pt idx="4">
                  <c:v>3.3864850531224175</c:v>
                </c:pt>
                <c:pt idx="5">
                  <c:v>0.2166664486516856</c:v>
                </c:pt>
              </c:numCache>
            </c:numRef>
          </c:yVal>
          <c:smooth val="0"/>
        </c:ser>
        <c:ser>
          <c:idx val="0"/>
          <c:order val="3"/>
          <c:tx>
            <c:v>H510 - T° = 32°C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'[5]H510'!$C$14:$Z$14</c:f>
              <c:numCache>
                <c:ptCount val="24"/>
                <c:pt idx="0">
                  <c:v>0</c:v>
                </c:pt>
                <c:pt idx="1">
                  <c:v>2.75</c:v>
                </c:pt>
                <c:pt idx="2">
                  <c:v>8.75</c:v>
                </c:pt>
                <c:pt idx="3">
                  <c:v>15.25</c:v>
                </c:pt>
                <c:pt idx="4">
                  <c:v>22.25</c:v>
                </c:pt>
                <c:pt idx="5">
                  <c:v>30</c:v>
                </c:pt>
                <c:pt idx="6">
                  <c:v>38</c:v>
                </c:pt>
                <c:pt idx="7">
                  <c:v>46</c:v>
                </c:pt>
                <c:pt idx="8">
                  <c:v>54.5</c:v>
                </c:pt>
                <c:pt idx="9">
                  <c:v>64</c:v>
                </c:pt>
                <c:pt idx="10">
                  <c:v>73.5</c:v>
                </c:pt>
                <c:pt idx="11">
                  <c:v>83.5</c:v>
                </c:pt>
              </c:numCache>
            </c:numRef>
          </c:xVal>
          <c:yVal>
            <c:numRef>
              <c:f>'[5]H510'!$C$15:$Z$15</c:f>
              <c:numCache>
                <c:ptCount val="24"/>
                <c:pt idx="0">
                  <c:v>0</c:v>
                </c:pt>
                <c:pt idx="1">
                  <c:v>7.960494123892029</c:v>
                </c:pt>
                <c:pt idx="2">
                  <c:v>8.552176798508627</c:v>
                </c:pt>
                <c:pt idx="3">
                  <c:v>7.693185707440888</c:v>
                </c:pt>
                <c:pt idx="4">
                  <c:v>6.380471116988629</c:v>
                </c:pt>
                <c:pt idx="5">
                  <c:v>5.041876666741401</c:v>
                </c:pt>
                <c:pt idx="6">
                  <c:v>4.478163763228191</c:v>
                </c:pt>
                <c:pt idx="7">
                  <c:v>3.001772825455508</c:v>
                </c:pt>
                <c:pt idx="8">
                  <c:v>1.7132861888539</c:v>
                </c:pt>
                <c:pt idx="9">
                  <c:v>0.5321734386357535</c:v>
                </c:pt>
                <c:pt idx="10">
                  <c:v>0.47252127953381395</c:v>
                </c:pt>
                <c:pt idx="11">
                  <c:v>0.36623197786129774</c:v>
                </c:pt>
              </c:numCache>
            </c:numRef>
          </c:yVal>
          <c:smooth val="0"/>
        </c:ser>
        <c:axId val="13501699"/>
        <c:axId val="54406428"/>
      </c:scatterChart>
      <c:valAx>
        <c:axId val="13501699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406428"/>
        <c:crosses val="autoZero"/>
        <c:crossBetween val="midCat"/>
        <c:dispUnits/>
      </c:valAx>
      <c:valAx>
        <c:axId val="5440642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[10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-5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m.min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03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50169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625"/>
          <c:y val="0"/>
          <c:w val="0.48375"/>
          <c:h val="0.4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"/>
          <c:w val="0.958"/>
          <c:h val="0.94"/>
        </c:manualLayout>
      </c:layout>
      <c:scatterChart>
        <c:scatterStyle val="lineMarker"/>
        <c:varyColors val="0"/>
        <c:ser>
          <c:idx val="8"/>
          <c:order val="0"/>
          <c:tx>
            <c:strRef>
              <c:f>'Fig. 39'!$A$6</c:f>
              <c:strCache>
                <c:ptCount val="1"/>
                <c:pt idx="0">
                  <c:v>M1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'Fig. 39'!$B$8:$E$8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'Fig. 39'!$B$9:$E$9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9"/>
          <c:order val="1"/>
          <c:tx>
            <c:strRef>
              <c:f>'Fig. 39'!$A$6</c:f>
              <c:strCache>
                <c:ptCount val="1"/>
                <c:pt idx="0">
                  <c:v>M1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'Fig. 39'!$B$3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'Fig. 39'!$B$4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v>M2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'Fig. 39'!$B$13:$Q$13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'Fig. 39'!$B$14:$Q$14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1"/>
          <c:order val="3"/>
          <c:tx>
            <c:v>M2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'Fig. 39'!$C$3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'Fig. 39'!$C$4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'Fig. 39'!$A$16</c:f>
              <c:strCache>
                <c:ptCount val="1"/>
                <c:pt idx="0">
                  <c:v>M3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'Fig. 39'!$B$18:$H$18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'Fig. 39'!$B$19:$H$19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'Fig. 39'!$A$16</c:f>
              <c:strCache>
                <c:ptCount val="1"/>
                <c:pt idx="0">
                  <c:v>M3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'Fig. 39'!$D$3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'Fig. 39'!$D$4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'Fig. 39'!$A$21</c:f>
              <c:strCache>
                <c:ptCount val="1"/>
                <c:pt idx="0">
                  <c:v>M4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'Fig. 39'!$B$23:$H$23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'Fig. 39'!$B$24:$H$24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5"/>
          <c:order val="7"/>
          <c:tx>
            <c:strRef>
              <c:f>'Fig. 39'!$A$21</c:f>
              <c:strCache>
                <c:ptCount val="1"/>
                <c:pt idx="0">
                  <c:v>M4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'Fig. 39'!$E$3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'Fig. 39'!$E$4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8"/>
          <c:tx>
            <c:strRef>
              <c:f>'Fig. 39'!$A$31</c:f>
              <c:strCache>
                <c:ptCount val="1"/>
                <c:pt idx="0">
                  <c:v>M7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'Fig. 39'!$B$33:$G$33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'Fig. 39'!$B$34:$G$34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7"/>
          <c:order val="9"/>
          <c:tx>
            <c:strRef>
              <c:f>'Fig. 39'!$A$31</c:f>
              <c:strCache>
                <c:ptCount val="1"/>
                <c:pt idx="0">
                  <c:v>M7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'Fig. 39'!$H$3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'Fig. 39'!$H$4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'Fig. 39'!$A$26</c:f>
              <c:strCache>
                <c:ptCount val="1"/>
                <c:pt idx="0">
                  <c:v>M5&amp;6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'Fig. 39'!$B$28:$O$28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'Fig. 39'!$B$29:$O$29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'Fig. 39'!$A$26</c:f>
              <c:strCache>
                <c:ptCount val="1"/>
                <c:pt idx="0">
                  <c:v>M5&amp;6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'Fig. 39'!$F$3:$G$3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'Fig. 39'!$F$4:$G$4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20423245"/>
        <c:axId val="49591478"/>
      </c:scatterChart>
      <c:valAx>
        <c:axId val="20423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Compacité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9591478"/>
        <c:crossesAt val="0.1"/>
        <c:crossBetween val="midCat"/>
        <c:dispUnits/>
      </c:valAx>
      <c:valAx>
        <c:axId val="4959147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Perméabilité [10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-8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ms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4232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775"/>
          <c:y val="0.01725"/>
          <c:w val="0.35725"/>
          <c:h val="0.373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75"/>
          <c:y val="0"/>
          <c:w val="0.89725"/>
          <c:h val="0.90375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'Fig. 30&amp;31'!$C$4:$E$4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'Fig. 30&amp;31'!$C$7:$E$7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Modélisation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30&amp;31'!$C$4:$E$4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'Fig. 30&amp;31'!$C$9:$E$9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19895805"/>
        <c:axId val="44844518"/>
      </c:scatterChart>
      <c:valAx>
        <c:axId val="19895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Dosage en eau totale [l.m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844518"/>
        <c:crosses val="autoZero"/>
        <c:crossBetween val="midCat"/>
        <c:dispUnits/>
      </c:valAx>
      <c:valAx>
        <c:axId val="44844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VIR [mm.min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89580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475"/>
          <c:y val="0.5095"/>
          <c:w val="0.46725"/>
          <c:h val="0.240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 = 17 cm</a:t>
            </a:r>
          </a:p>
        </c:rich>
      </c:tx>
      <c:layout>
        <c:manualLayout>
          <c:xMode val="factor"/>
          <c:yMode val="factor"/>
          <c:x val="-0.14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75"/>
          <c:y val="0"/>
          <c:w val="0.88825"/>
          <c:h val="0.90975"/>
        </c:manualLayout>
      </c:layout>
      <c:scatterChart>
        <c:scatterStyle val="lineMarker"/>
        <c:varyColors val="0"/>
        <c:ser>
          <c:idx val="0"/>
          <c:order val="0"/>
          <c:tx>
            <c:v>M6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'[2]H170 (2)'!$C$2:$V$2</c:f>
              <c:numCache>
                <c:ptCount val="20"/>
                <c:pt idx="0">
                  <c:v>0</c:v>
                </c:pt>
                <c:pt idx="1">
                  <c:v>27</c:v>
                </c:pt>
                <c:pt idx="2">
                  <c:v>60</c:v>
                </c:pt>
                <c:pt idx="3">
                  <c:v>89</c:v>
                </c:pt>
                <c:pt idx="4">
                  <c:v>120</c:v>
                </c:pt>
                <c:pt idx="5">
                  <c:v>146</c:v>
                </c:pt>
                <c:pt idx="6">
                  <c:v>178</c:v>
                </c:pt>
                <c:pt idx="7">
                  <c:v>213</c:v>
                </c:pt>
                <c:pt idx="8">
                  <c:v>255</c:v>
                </c:pt>
                <c:pt idx="9">
                  <c:v>310</c:v>
                </c:pt>
                <c:pt idx="10">
                  <c:v>345</c:v>
                </c:pt>
                <c:pt idx="11">
                  <c:v>372</c:v>
                </c:pt>
                <c:pt idx="12">
                  <c:v>404</c:v>
                </c:pt>
                <c:pt idx="13">
                  <c:v>432</c:v>
                </c:pt>
                <c:pt idx="14">
                  <c:v>463</c:v>
                </c:pt>
                <c:pt idx="15">
                  <c:v>492</c:v>
                </c:pt>
              </c:numCache>
            </c:numRef>
          </c:xVal>
          <c:yVal>
            <c:numRef>
              <c:f>'[2]H170 (2)'!$C$16:$V$16</c:f>
              <c:numCache>
                <c:ptCount val="20"/>
                <c:pt idx="0">
                  <c:v>0</c:v>
                </c:pt>
                <c:pt idx="1">
                  <c:v>0.3606632186039188</c:v>
                </c:pt>
                <c:pt idx="2">
                  <c:v>0.8244440150531369</c:v>
                </c:pt>
                <c:pt idx="3">
                  <c:v>1.251162788479029</c:v>
                </c:pt>
                <c:pt idx="4">
                  <c:v>1.6488880301062756</c:v>
                </c:pt>
                <c:pt idx="5">
                  <c:v>1.9919689478750586</c:v>
                </c:pt>
                <c:pt idx="6">
                  <c:v>2.3597519470271306</c:v>
                </c:pt>
                <c:pt idx="7">
                  <c:v>2.730381078208785</c:v>
                </c:pt>
                <c:pt idx="8">
                  <c:v>3.0482455049882433</c:v>
                </c:pt>
                <c:pt idx="9">
                  <c:v>3.3119088099281226</c:v>
                </c:pt>
                <c:pt idx="10">
                  <c:v>3.4235291800685905</c:v>
                </c:pt>
                <c:pt idx="11">
                  <c:v>3.494292684479622</c:v>
                </c:pt>
                <c:pt idx="12">
                  <c:v>3.5412850162871052</c:v>
                </c:pt>
                <c:pt idx="13">
                  <c:v>3.572601369560902</c:v>
                </c:pt>
                <c:pt idx="14">
                  <c:v>3.5948827190367028</c:v>
                </c:pt>
                <c:pt idx="15">
                  <c:v>3.6128904199939336</c:v>
                </c:pt>
              </c:numCache>
            </c:numRef>
          </c:yVal>
          <c:smooth val="0"/>
        </c:ser>
        <c:ser>
          <c:idx val="0"/>
          <c:order val="1"/>
          <c:tx>
            <c:v>M48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'[1]Essai7'!$C$2:$X$2</c:f>
              <c:numCache>
                <c:ptCount val="22"/>
                <c:pt idx="0">
                  <c:v>0</c:v>
                </c:pt>
                <c:pt idx="1">
                  <c:v>15</c:v>
                </c:pt>
                <c:pt idx="2">
                  <c:v>32</c:v>
                </c:pt>
                <c:pt idx="3">
                  <c:v>56</c:v>
                </c:pt>
                <c:pt idx="4">
                  <c:v>88</c:v>
                </c:pt>
                <c:pt idx="5">
                  <c:v>115</c:v>
                </c:pt>
                <c:pt idx="6">
                  <c:v>145</c:v>
                </c:pt>
                <c:pt idx="7">
                  <c:v>176</c:v>
                </c:pt>
                <c:pt idx="8">
                  <c:v>206</c:v>
                </c:pt>
                <c:pt idx="9">
                  <c:v>235</c:v>
                </c:pt>
                <c:pt idx="10">
                  <c:v>272</c:v>
                </c:pt>
                <c:pt idx="11">
                  <c:v>315</c:v>
                </c:pt>
                <c:pt idx="12">
                  <c:v>356</c:v>
                </c:pt>
                <c:pt idx="13">
                  <c:v>385</c:v>
                </c:pt>
                <c:pt idx="14">
                  <c:v>416</c:v>
                </c:pt>
                <c:pt idx="15">
                  <c:v>446</c:v>
                </c:pt>
                <c:pt idx="16">
                  <c:v>475</c:v>
                </c:pt>
                <c:pt idx="17">
                  <c:v>506</c:v>
                </c:pt>
                <c:pt idx="18">
                  <c:v>537</c:v>
                </c:pt>
                <c:pt idx="19">
                  <c:v>565</c:v>
                </c:pt>
                <c:pt idx="20">
                  <c:v>597</c:v>
                </c:pt>
                <c:pt idx="21">
                  <c:v>624</c:v>
                </c:pt>
              </c:numCache>
            </c:numRef>
          </c:xVal>
          <c:yVal>
            <c:numRef>
              <c:f>'[1]Essai7'!$C$16:$X$16</c:f>
              <c:numCache>
                <c:ptCount val="22"/>
                <c:pt idx="0">
                  <c:v>0</c:v>
                </c:pt>
                <c:pt idx="1">
                  <c:v>0.09148440642384403</c:v>
                </c:pt>
                <c:pt idx="2">
                  <c:v>0.2648416674995812</c:v>
                </c:pt>
                <c:pt idx="3">
                  <c:v>0.5056150151779258</c:v>
                </c:pt>
                <c:pt idx="4">
                  <c:v>0.8056361723918646</c:v>
                </c:pt>
                <c:pt idx="5">
                  <c:v>1.0570841785835332</c:v>
                </c:pt>
                <c:pt idx="6">
                  <c:v>1.307480346717074</c:v>
                </c:pt>
                <c:pt idx="7">
                  <c:v>1.5629005464264882</c:v>
                </c:pt>
                <c:pt idx="8">
                  <c:v>1.7986385938457141</c:v>
                </c:pt>
                <c:pt idx="9">
                  <c:v>2.0058996165461616</c:v>
                </c:pt>
                <c:pt idx="10">
                  <c:v>2.2269682745678265</c:v>
                </c:pt>
                <c:pt idx="11">
                  <c:v>2.4356725719732157</c:v>
                </c:pt>
                <c:pt idx="12">
                  <c:v>2.6020809406553633</c:v>
                </c:pt>
                <c:pt idx="13">
                  <c:v>2.6862137493555602</c:v>
                </c:pt>
                <c:pt idx="14">
                  <c:v>2.7628048763503243</c:v>
                </c:pt>
                <c:pt idx="15">
                  <c:v>2.8182480389834694</c:v>
                </c:pt>
                <c:pt idx="16">
                  <c:v>2.8584064855407174</c:v>
                </c:pt>
                <c:pt idx="17">
                  <c:v>2.8910232503925366</c:v>
                </c:pt>
                <c:pt idx="18">
                  <c:v>2.9148451428157647</c:v>
                </c:pt>
                <c:pt idx="19">
                  <c:v>2.9397188732971204</c:v>
                </c:pt>
                <c:pt idx="20">
                  <c:v>2.958304112796203</c:v>
                </c:pt>
                <c:pt idx="21">
                  <c:v>2.9752221875588223</c:v>
                </c:pt>
              </c:numCache>
            </c:numRef>
          </c:yVal>
          <c:smooth val="0"/>
        </c:ser>
        <c:ser>
          <c:idx val="0"/>
          <c:order val="2"/>
          <c:tx>
            <c:v>M5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'[3]H170'!$C$2:$W$2</c:f>
              <c:numCache>
                <c:ptCount val="21"/>
                <c:pt idx="0">
                  <c:v>0</c:v>
                </c:pt>
                <c:pt idx="1">
                  <c:v>21</c:v>
                </c:pt>
                <c:pt idx="2">
                  <c:v>51</c:v>
                </c:pt>
                <c:pt idx="3">
                  <c:v>80</c:v>
                </c:pt>
                <c:pt idx="4">
                  <c:v>110</c:v>
                </c:pt>
                <c:pt idx="5">
                  <c:v>142</c:v>
                </c:pt>
                <c:pt idx="6">
                  <c:v>183</c:v>
                </c:pt>
                <c:pt idx="7">
                  <c:v>218</c:v>
                </c:pt>
                <c:pt idx="8">
                  <c:v>251</c:v>
                </c:pt>
                <c:pt idx="9">
                  <c:v>304</c:v>
                </c:pt>
                <c:pt idx="10">
                  <c:v>337</c:v>
                </c:pt>
                <c:pt idx="11">
                  <c:v>372</c:v>
                </c:pt>
                <c:pt idx="12">
                  <c:v>405</c:v>
                </c:pt>
                <c:pt idx="13">
                  <c:v>437</c:v>
                </c:pt>
                <c:pt idx="14">
                  <c:v>467</c:v>
                </c:pt>
                <c:pt idx="15">
                  <c:v>506</c:v>
                </c:pt>
                <c:pt idx="16">
                  <c:v>553</c:v>
                </c:pt>
                <c:pt idx="17">
                  <c:v>587</c:v>
                </c:pt>
                <c:pt idx="18">
                  <c:v>620</c:v>
                </c:pt>
                <c:pt idx="19">
                  <c:v>654</c:v>
                </c:pt>
                <c:pt idx="20">
                  <c:v>691</c:v>
                </c:pt>
              </c:numCache>
            </c:numRef>
          </c:xVal>
          <c:yVal>
            <c:numRef>
              <c:f>'[3]H170'!$C$16:$W$16</c:f>
              <c:numCache>
                <c:ptCount val="21"/>
                <c:pt idx="0">
                  <c:v>0</c:v>
                </c:pt>
                <c:pt idx="1">
                  <c:v>0.08456377002256416</c:v>
                </c:pt>
                <c:pt idx="2">
                  <c:v>0.30504437662642964</c:v>
                </c:pt>
                <c:pt idx="3">
                  <c:v>0.5166120968006395</c:v>
                </c:pt>
                <c:pt idx="4">
                  <c:v>0.7165713344044627</c:v>
                </c:pt>
                <c:pt idx="5">
                  <c:v>0.9270272845104407</c:v>
                </c:pt>
                <c:pt idx="6">
                  <c:v>1.1707932261975107</c:v>
                </c:pt>
                <c:pt idx="7">
                  <c:v>1.3728083458780986</c:v>
                </c:pt>
                <c:pt idx="8">
                  <c:v>1.5408737599136273</c:v>
                </c:pt>
                <c:pt idx="9">
                  <c:v>1.759671252327728</c:v>
                </c:pt>
                <c:pt idx="10">
                  <c:v>1.8852281162917417</c:v>
                </c:pt>
                <c:pt idx="11">
                  <c:v>1.9861022030435531</c:v>
                </c:pt>
                <c:pt idx="12">
                  <c:v>2.0706163290074833</c:v>
                </c:pt>
                <c:pt idx="13">
                  <c:v>2.131559447827442</c:v>
                </c:pt>
                <c:pt idx="14">
                  <c:v>2.1717451696452263</c:v>
                </c:pt>
                <c:pt idx="15">
                  <c:v>2.2100613933297457</c:v>
                </c:pt>
                <c:pt idx="16">
                  <c:v>2.2449242928085034</c:v>
                </c:pt>
                <c:pt idx="17">
                  <c:v>2.2635948895590805</c:v>
                </c:pt>
                <c:pt idx="18">
                  <c:v>2.2806816602371587</c:v>
                </c:pt>
                <c:pt idx="19">
                  <c:v>2.289091572487715</c:v>
                </c:pt>
                <c:pt idx="20">
                  <c:v>2.2919922784557447</c:v>
                </c:pt>
              </c:numCache>
            </c:numRef>
          </c:yVal>
          <c:smooth val="0"/>
        </c:ser>
        <c:axId val="947479"/>
        <c:axId val="8527312"/>
      </c:scatterChart>
      <c:valAx>
        <c:axId val="947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527312"/>
        <c:crosses val="autoZero"/>
        <c:crossBetween val="midCat"/>
        <c:dispUnits/>
      </c:valAx>
      <c:valAx>
        <c:axId val="8527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474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975"/>
          <c:y val="0.44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"/>
          <c:y val="0"/>
          <c:w val="0.902"/>
          <c:h val="0.9005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'Fig.32'!$C$3:$F$3</c:f>
              <c:numCache/>
            </c:numRef>
          </c:xVal>
          <c:yVal>
            <c:numRef>
              <c:f>'Fig.32'!$C$6:$F$6</c:f>
              <c:numCache/>
            </c:numRef>
          </c:yVal>
          <c:smooth val="0"/>
        </c:ser>
        <c:ser>
          <c:idx val="1"/>
          <c:order val="1"/>
          <c:tx>
            <c:v>Modélisation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'Fig.32'!$C$3:$F$3</c:f>
              <c:numCache/>
            </c:numRef>
          </c:xVal>
          <c:yVal>
            <c:numRef>
              <c:f>'Fig.32'!$C$8:$F$8</c:f>
              <c:numCache/>
            </c:numRef>
          </c:yVal>
          <c:smooth val="1"/>
        </c:ser>
        <c:axId val="9636945"/>
        <c:axId val="19623642"/>
      </c:scatterChart>
      <c:valAx>
        <c:axId val="9636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Dosage en ciment [kg.m</a:t>
                </a:r>
                <a:r>
                  <a:rPr lang="en-US" cap="none" sz="1025" b="1" i="0" u="none" baseline="30000"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9623642"/>
        <c:crosses val="autoZero"/>
        <c:crossBetween val="midCat"/>
        <c:dispUnits/>
      </c:valAx>
      <c:valAx>
        <c:axId val="19623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VIR [mm.min</a:t>
                </a:r>
                <a:r>
                  <a:rPr lang="en-US" cap="none" sz="1025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963694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3"/>
          <c:y val="0.11275"/>
          <c:w val="0.4385"/>
          <c:h val="0.230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5"/>
          <c:y val="0"/>
          <c:w val="0.9005"/>
          <c:h val="0.922"/>
        </c:manualLayout>
      </c:layout>
      <c:scatterChart>
        <c:scatterStyle val="lineMarker"/>
        <c:varyColors val="0"/>
        <c:ser>
          <c:idx val="0"/>
          <c:order val="0"/>
          <c:tx>
            <c:v>1ier essai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'Fig.33,34,35'!$C$7:$I$7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'Fig.33,34,35'!$C$9:$I$9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2nd essai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'Fig.33,34,35'!$C$7:$I$7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'Fig.33,34,35'!$C$10:$I$10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42395051"/>
        <c:axId val="46011140"/>
      </c:scatterChart>
      <c:valAx>
        <c:axId val="42395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% d'adjuvant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011140"/>
        <c:crosses val="autoZero"/>
        <c:crossBetween val="midCat"/>
        <c:dispUnits/>
      </c:valAx>
      <c:valAx>
        <c:axId val="46011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air occlus [/]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3950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55"/>
          <c:y val="0.5185"/>
          <c:w val="0.263"/>
          <c:h val="0.16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25"/>
          <c:y val="0"/>
          <c:w val="0.91375"/>
          <c:h val="0.92125"/>
        </c:manualLayout>
      </c:layout>
      <c:scatterChart>
        <c:scatterStyle val="lineMarker"/>
        <c:varyColors val="0"/>
        <c:ser>
          <c:idx val="0"/>
          <c:order val="0"/>
          <c:tx>
            <c:v>Points expérimentaux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'Fig.33,34,35'!$C$7:$I$7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'Fig.33,34,35'!$C$11:$I$11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H =510 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'Fig.33,34,35'!$C$7:$I$7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'Fig.33,34,35'!$C$13:$I$13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v>H =260 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'Fig.33,34,35'!$C$7:$I$7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'Fig.33,34,35'!$C$12:$I$12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Tendance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'Fig.33,34,35'!$C$24:$M$24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'Fig.33,34,35'!$C$25:$M$25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11447077"/>
        <c:axId val="35914830"/>
      </c:scatterChart>
      <c:valAx>
        <c:axId val="11447077"/>
        <c:scaling>
          <c:orientation val="minMax"/>
          <c:max val="0.0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% d'adjuvant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914830"/>
        <c:crosses val="autoZero"/>
        <c:crossBetween val="midCat"/>
        <c:dispUnits/>
      </c:valAx>
      <c:valAx>
        <c:axId val="35914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VIR [10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-5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m/min]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44707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27"/>
          <c:y val="0.174"/>
          <c:w val="0.646"/>
          <c:h val="0.147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"/>
          <c:w val="0.925"/>
          <c:h val="0.928"/>
        </c:manualLayout>
      </c:layout>
      <c:scatterChart>
        <c:scatterStyle val="lineMarker"/>
        <c:varyColors val="0"/>
        <c:ser>
          <c:idx val="2"/>
          <c:order val="0"/>
          <c:tx>
            <c:v>H =510 mm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'Fig.33,34,35'!$C$7:$I$7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'Fig.33,34,35'!$C$22:$I$22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H =260 mm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2"/>
            <c:spPr>
              <a:ln w="3175">
                <a:solidFill>
                  <a:srgbClr val="FF0000"/>
                </a:solidFill>
                <a:prstDash val="sysDot"/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spPr>
              <a:ln w="3175">
                <a:solidFill>
                  <a:srgbClr val="FF0000"/>
                </a:solidFill>
                <a:prstDash val="sysDot"/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'Fig.33,34,35'!$C$7:$I$7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'Fig.33,34,35'!$C$21:$I$21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v>H =170 mm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'Fig.33,34,35'!$C$7:$I$7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'Fig.33,34,35'!$C$20:$I$20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54798015"/>
        <c:axId val="23420088"/>
      </c:scatterChart>
      <c:valAx>
        <c:axId val="54798015"/>
        <c:scaling>
          <c:orientation val="minMax"/>
          <c:max val="0.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% d'adjuvant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3420088"/>
        <c:crosses val="autoZero"/>
        <c:crossBetween val="midCat"/>
        <c:dispUnits/>
      </c:valAx>
      <c:valAx>
        <c:axId val="23420088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Amplitude en mm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479801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325"/>
          <c:y val="0.527"/>
          <c:w val="0.47875"/>
          <c:h val="0.23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"/>
          <c:y val="0"/>
          <c:w val="0.922"/>
          <c:h val="0.929"/>
        </c:manualLayout>
      </c:layout>
      <c:scatterChart>
        <c:scatterStyle val="lineMarker"/>
        <c:varyColors val="0"/>
        <c:ser>
          <c:idx val="0"/>
          <c:order val="0"/>
          <c:tx>
            <c:v>Points expérimentaux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'Fig.36'!$C$7:$J$7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'Fig.36'!$C$11:$J$11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4"/>
          <c:order val="1"/>
          <c:tx>
            <c:v>Localisation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'Fig.36'!$E$7:$J$7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'Fig.36'!$E$14:$J$14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v>H =260 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'Fig.36'!$C$7:$J$7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'Fig.36'!$C$12:$J$12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v>H =510 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'Fig.36'!$C$7:$J$7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'Fig.36'!$C$13:$J$13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3"/>
          <c:order val="4"/>
          <c:tx>
            <c:v>Tendance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'Fig.36'!$H$24:$R$24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'Fig.36'!$H$25:$R$25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9454201"/>
        <c:axId val="17978946"/>
      </c:scatterChart>
      <c:valAx>
        <c:axId val="9454201"/>
        <c:scaling>
          <c:orientation val="minMax"/>
          <c:max val="0.0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% d'adjuvant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978946"/>
        <c:crosses val="autoZero"/>
        <c:crossBetween val="midCat"/>
        <c:dispUnits/>
      </c:valAx>
      <c:valAx>
        <c:axId val="17978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[10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-5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m/min]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45420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395"/>
          <c:y val="0.0475"/>
          <c:w val="0.64675"/>
          <c:h val="0.156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75"/>
          <c:y val="0"/>
          <c:w val="0.90225"/>
          <c:h val="0.922"/>
        </c:manualLayout>
      </c:layout>
      <c:scatterChart>
        <c:scatterStyle val="lineMarker"/>
        <c:varyColors val="0"/>
        <c:ser>
          <c:idx val="0"/>
          <c:order val="0"/>
          <c:tx>
            <c:v>1ier essai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'Fig.36'!$C$7:$J$7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'Fig.36'!$C$9:$J$9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2nd essai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'Fig.36'!$C$7:$J$7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'Fig.36'!$C$10:$J$10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27592787"/>
        <c:axId val="47008492"/>
      </c:scatterChart>
      <c:valAx>
        <c:axId val="27592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% d'adjuvant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008492"/>
        <c:crosses val="autoZero"/>
        <c:crossBetween val="midCat"/>
        <c:dispUnits/>
      </c:valAx>
      <c:valAx>
        <c:axId val="47008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air occlus [/]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5927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1"/>
          <c:y val="0.56375"/>
          <c:w val="0.252"/>
          <c:h val="0.16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638175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342900" y="323850"/>
        <a:ext cx="3000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0</xdr:row>
      <xdr:rowOff>142875</xdr:rowOff>
    </xdr:from>
    <xdr:to>
      <xdr:col>11</xdr:col>
      <xdr:colOff>66675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6172200" y="142875"/>
        <a:ext cx="28098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1247775</xdr:colOff>
      <xdr:row>10</xdr:row>
      <xdr:rowOff>9525</xdr:rowOff>
    </xdr:from>
    <xdr:to>
      <xdr:col>5</xdr:col>
      <xdr:colOff>28575</xdr:colOff>
      <xdr:row>25</xdr:row>
      <xdr:rowOff>104775</xdr:rowOff>
    </xdr:to>
    <xdr:graphicFrame>
      <xdr:nvGraphicFramePr>
        <xdr:cNvPr id="2" name="Chart 2"/>
        <xdr:cNvGraphicFramePr/>
      </xdr:nvGraphicFramePr>
      <xdr:xfrm>
        <a:off x="1524000" y="1809750"/>
        <a:ext cx="284797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0</xdr:row>
      <xdr:rowOff>152400</xdr:rowOff>
    </xdr:from>
    <xdr:to>
      <xdr:col>10</xdr:col>
      <xdr:colOff>419100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5476875" y="152400"/>
        <a:ext cx="2981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2</xdr:row>
      <xdr:rowOff>57150</xdr:rowOff>
    </xdr:from>
    <xdr:to>
      <xdr:col>13</xdr:col>
      <xdr:colOff>209550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6867525" y="381000"/>
        <a:ext cx="30289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190500</xdr:colOff>
      <xdr:row>3</xdr:row>
      <xdr:rowOff>28575</xdr:rowOff>
    </xdr:from>
    <xdr:to>
      <xdr:col>6</xdr:col>
      <xdr:colOff>104775</xdr:colOff>
      <xdr:row>20</xdr:row>
      <xdr:rowOff>152400</xdr:rowOff>
    </xdr:to>
    <xdr:graphicFrame>
      <xdr:nvGraphicFramePr>
        <xdr:cNvPr id="2" name="Chart 2"/>
        <xdr:cNvGraphicFramePr/>
      </xdr:nvGraphicFramePr>
      <xdr:xfrm>
        <a:off x="1495425" y="514350"/>
        <a:ext cx="29622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523875</xdr:colOff>
      <xdr:row>2</xdr:row>
      <xdr:rowOff>38100</xdr:rowOff>
    </xdr:from>
    <xdr:to>
      <xdr:col>10</xdr:col>
      <xdr:colOff>266700</xdr:colOff>
      <xdr:row>19</xdr:row>
      <xdr:rowOff>133350</xdr:rowOff>
    </xdr:to>
    <xdr:graphicFrame>
      <xdr:nvGraphicFramePr>
        <xdr:cNvPr id="3" name="Chart 3"/>
        <xdr:cNvGraphicFramePr/>
      </xdr:nvGraphicFramePr>
      <xdr:xfrm>
        <a:off x="4876800" y="361950"/>
        <a:ext cx="279082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15</xdr:row>
      <xdr:rowOff>9525</xdr:rowOff>
    </xdr:from>
    <xdr:to>
      <xdr:col>10</xdr:col>
      <xdr:colOff>19050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4991100" y="2438400"/>
        <a:ext cx="28479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295275</xdr:colOff>
      <xdr:row>18</xdr:row>
      <xdr:rowOff>57150</xdr:rowOff>
    </xdr:from>
    <xdr:to>
      <xdr:col>5</xdr:col>
      <xdr:colOff>200025</xdr:colOff>
      <xdr:row>35</xdr:row>
      <xdr:rowOff>133350</xdr:rowOff>
    </xdr:to>
    <xdr:graphicFrame>
      <xdr:nvGraphicFramePr>
        <xdr:cNvPr id="2" name="Chart 2"/>
        <xdr:cNvGraphicFramePr/>
      </xdr:nvGraphicFramePr>
      <xdr:xfrm>
        <a:off x="1057275" y="2971800"/>
        <a:ext cx="315277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1</xdr:row>
      <xdr:rowOff>142875</xdr:rowOff>
    </xdr:from>
    <xdr:to>
      <xdr:col>8</xdr:col>
      <xdr:colOff>485775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4276725" y="304800"/>
        <a:ext cx="31146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CHERCH\These\Exp&#233;riences\Exp%2040\M4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CHERCH\These\Exp&#233;riences\Exp%200\M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CHERCH\These\Exp&#233;riences\Exp%200\M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CHERCH\THESE\Exp&#233;riences\Exp%200\M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CHERCH\THESE\Exp&#233;riences\Exp%200\M1T&#1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sai1"/>
      <sheetName val="Essai2"/>
      <sheetName val="Essai3"/>
      <sheetName val="Essai4"/>
      <sheetName val="Essai5"/>
      <sheetName val="Essai6"/>
      <sheetName val="Essai7"/>
    </sheetNames>
    <sheetDataSet>
      <sheetData sheetId="6">
        <row r="2">
          <cell r="C2">
            <v>0</v>
          </cell>
          <cell r="D2">
            <v>15</v>
          </cell>
          <cell r="E2">
            <v>32</v>
          </cell>
          <cell r="F2">
            <v>56</v>
          </cell>
          <cell r="G2">
            <v>88</v>
          </cell>
          <cell r="H2">
            <v>115</v>
          </cell>
          <cell r="I2">
            <v>145</v>
          </cell>
          <cell r="J2">
            <v>176</v>
          </cell>
          <cell r="K2">
            <v>206</v>
          </cell>
          <cell r="L2">
            <v>235</v>
          </cell>
          <cell r="M2">
            <v>272</v>
          </cell>
          <cell r="N2">
            <v>315</v>
          </cell>
          <cell r="O2">
            <v>356</v>
          </cell>
          <cell r="P2">
            <v>385</v>
          </cell>
          <cell r="Q2">
            <v>416</v>
          </cell>
          <cell r="R2">
            <v>446</v>
          </cell>
          <cell r="S2">
            <v>475</v>
          </cell>
          <cell r="T2">
            <v>506</v>
          </cell>
          <cell r="U2">
            <v>537</v>
          </cell>
          <cell r="V2">
            <v>565</v>
          </cell>
          <cell r="W2">
            <v>597</v>
          </cell>
          <cell r="X2">
            <v>624</v>
          </cell>
        </row>
        <row r="16">
          <cell r="C16">
            <v>0</v>
          </cell>
          <cell r="D16">
            <v>0.09148440642384403</v>
          </cell>
          <cell r="E16">
            <v>0.2648416674995812</v>
          </cell>
          <cell r="F16">
            <v>0.5056150151779258</v>
          </cell>
          <cell r="G16">
            <v>0.8056361723918646</v>
          </cell>
          <cell r="H16">
            <v>1.0570841785835332</v>
          </cell>
          <cell r="I16">
            <v>1.307480346717074</v>
          </cell>
          <cell r="J16">
            <v>1.5629005464264882</v>
          </cell>
          <cell r="K16">
            <v>1.7986385938457141</v>
          </cell>
          <cell r="L16">
            <v>2.0058996165461616</v>
          </cell>
          <cell r="M16">
            <v>2.2269682745678265</v>
          </cell>
          <cell r="N16">
            <v>2.4356725719732157</v>
          </cell>
          <cell r="O16">
            <v>2.6020809406553633</v>
          </cell>
          <cell r="P16">
            <v>2.6862137493555602</v>
          </cell>
          <cell r="Q16">
            <v>2.7628048763503243</v>
          </cell>
          <cell r="R16">
            <v>2.8182480389834694</v>
          </cell>
          <cell r="S16">
            <v>2.8584064855407174</v>
          </cell>
          <cell r="T16">
            <v>2.8910232503925366</v>
          </cell>
          <cell r="U16">
            <v>2.9148451428157647</v>
          </cell>
          <cell r="V16">
            <v>2.9397188732971204</v>
          </cell>
          <cell r="W16">
            <v>2.958304112796203</v>
          </cell>
          <cell r="X16">
            <v>2.9752221875588223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80"/>
      <sheetName val="H170"/>
      <sheetName val="H170 (2)"/>
      <sheetName val="H170 (3)"/>
      <sheetName val="H170 (4)"/>
      <sheetName val="H260"/>
      <sheetName val="H340"/>
    </sheetNames>
    <sheetDataSet>
      <sheetData sheetId="2">
        <row r="2">
          <cell r="C2">
            <v>0</v>
          </cell>
          <cell r="D2">
            <v>27</v>
          </cell>
          <cell r="E2">
            <v>60</v>
          </cell>
          <cell r="F2">
            <v>89</v>
          </cell>
          <cell r="G2">
            <v>120</v>
          </cell>
          <cell r="H2">
            <v>146</v>
          </cell>
          <cell r="I2">
            <v>178</v>
          </cell>
          <cell r="J2">
            <v>213</v>
          </cell>
          <cell r="K2">
            <v>255</v>
          </cell>
          <cell r="L2">
            <v>310</v>
          </cell>
          <cell r="M2">
            <v>345</v>
          </cell>
          <cell r="N2">
            <v>372</v>
          </cell>
          <cell r="O2">
            <v>404</v>
          </cell>
          <cell r="P2">
            <v>432</v>
          </cell>
          <cell r="Q2">
            <v>463</v>
          </cell>
          <cell r="R2">
            <v>492</v>
          </cell>
        </row>
        <row r="16">
          <cell r="C16">
            <v>0</v>
          </cell>
          <cell r="D16">
            <v>0.3606632186039188</v>
          </cell>
          <cell r="E16">
            <v>0.8244440150531369</v>
          </cell>
          <cell r="F16">
            <v>1.251162788479029</v>
          </cell>
          <cell r="G16">
            <v>1.6488880301062756</v>
          </cell>
          <cell r="H16">
            <v>1.9919689478750586</v>
          </cell>
          <cell r="I16">
            <v>2.3597519470271306</v>
          </cell>
          <cell r="J16">
            <v>2.730381078208785</v>
          </cell>
          <cell r="K16">
            <v>3.0482455049882433</v>
          </cell>
          <cell r="L16">
            <v>3.3119088099281226</v>
          </cell>
          <cell r="M16">
            <v>3.4235291800685905</v>
          </cell>
          <cell r="N16">
            <v>3.494292684479622</v>
          </cell>
          <cell r="O16">
            <v>3.5412850162871052</v>
          </cell>
          <cell r="P16">
            <v>3.572601369560902</v>
          </cell>
          <cell r="Q16">
            <v>3.5948827190367028</v>
          </cell>
          <cell r="R16">
            <v>3.6128904199939336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80"/>
      <sheetName val="H170"/>
      <sheetName val="H170 (2)"/>
      <sheetName val="H170 (3)"/>
      <sheetName val="H300"/>
      <sheetName val="H340"/>
    </sheetNames>
    <sheetDataSet>
      <sheetData sheetId="1">
        <row r="2">
          <cell r="C2">
            <v>0</v>
          </cell>
          <cell r="D2">
            <v>21</v>
          </cell>
          <cell r="E2">
            <v>51</v>
          </cell>
          <cell r="F2">
            <v>80</v>
          </cell>
          <cell r="G2">
            <v>110</v>
          </cell>
          <cell r="H2">
            <v>142</v>
          </cell>
          <cell r="I2">
            <v>183</v>
          </cell>
          <cell r="J2">
            <v>218</v>
          </cell>
          <cell r="K2">
            <v>251</v>
          </cell>
          <cell r="L2">
            <v>304</v>
          </cell>
          <cell r="M2">
            <v>337</v>
          </cell>
          <cell r="N2">
            <v>372</v>
          </cell>
          <cell r="O2">
            <v>405</v>
          </cell>
          <cell r="P2">
            <v>437</v>
          </cell>
          <cell r="Q2">
            <v>467</v>
          </cell>
          <cell r="R2">
            <v>506</v>
          </cell>
          <cell r="S2">
            <v>553</v>
          </cell>
          <cell r="T2">
            <v>587</v>
          </cell>
          <cell r="U2">
            <v>620</v>
          </cell>
          <cell r="V2">
            <v>654</v>
          </cell>
          <cell r="W2">
            <v>691</v>
          </cell>
        </row>
        <row r="16">
          <cell r="C16">
            <v>0</v>
          </cell>
          <cell r="D16">
            <v>0.08456377002256416</v>
          </cell>
          <cell r="E16">
            <v>0.30504437662642964</v>
          </cell>
          <cell r="F16">
            <v>0.5166120968006395</v>
          </cell>
          <cell r="G16">
            <v>0.7165713344044627</v>
          </cell>
          <cell r="H16">
            <v>0.9270272845104407</v>
          </cell>
          <cell r="I16">
            <v>1.1707932261975107</v>
          </cell>
          <cell r="J16">
            <v>1.3728083458780986</v>
          </cell>
          <cell r="K16">
            <v>1.5408737599136273</v>
          </cell>
          <cell r="L16">
            <v>1.759671252327728</v>
          </cell>
          <cell r="M16">
            <v>1.8852281162917417</v>
          </cell>
          <cell r="N16">
            <v>1.9861022030435531</v>
          </cell>
          <cell r="O16">
            <v>2.0706163290074833</v>
          </cell>
          <cell r="P16">
            <v>2.131559447827442</v>
          </cell>
          <cell r="Q16">
            <v>2.1717451696452263</v>
          </cell>
          <cell r="R16">
            <v>2.2100613933297457</v>
          </cell>
          <cell r="S16">
            <v>2.2449242928085034</v>
          </cell>
          <cell r="T16">
            <v>2.2635948895590805</v>
          </cell>
          <cell r="U16">
            <v>2.2806816602371587</v>
          </cell>
          <cell r="V16">
            <v>2.289091572487715</v>
          </cell>
          <cell r="W16">
            <v>2.2919922784557447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80"/>
      <sheetName val="H170"/>
      <sheetName val="H260"/>
      <sheetName val="H420"/>
      <sheetName val="H510"/>
      <sheetName val="H510 L"/>
      <sheetName val="H750"/>
      <sheetName val="H1080 L"/>
    </sheetNames>
    <sheetDataSet>
      <sheetData sheetId="1">
        <row r="14">
          <cell r="C14">
            <v>0</v>
          </cell>
          <cell r="D14">
            <v>3</v>
          </cell>
          <cell r="E14">
            <v>9</v>
          </cell>
          <cell r="F14">
            <v>15</v>
          </cell>
          <cell r="G14">
            <v>21</v>
          </cell>
          <cell r="H14">
            <v>27</v>
          </cell>
          <cell r="I14">
            <v>34.25</v>
          </cell>
          <cell r="J14">
            <v>41.75</v>
          </cell>
          <cell r="K14">
            <v>48.5</v>
          </cell>
          <cell r="L14">
            <v>56</v>
          </cell>
          <cell r="M14">
            <v>64</v>
          </cell>
          <cell r="N14">
            <v>72</v>
          </cell>
          <cell r="O14">
            <v>80.5</v>
          </cell>
          <cell r="P14">
            <v>90</v>
          </cell>
          <cell r="Q14">
            <v>100</v>
          </cell>
          <cell r="R14">
            <v>110</v>
          </cell>
          <cell r="S14">
            <v>121.5</v>
          </cell>
        </row>
        <row r="15">
          <cell r="C15">
            <v>0</v>
          </cell>
          <cell r="D15">
            <v>3.1166436693939596</v>
          </cell>
          <cell r="E15">
            <v>5.242071172969727</v>
          </cell>
          <cell r="F15">
            <v>5.828396001542351</v>
          </cell>
          <cell r="G15">
            <v>5.193210770588668</v>
          </cell>
          <cell r="H15">
            <v>5.119920167017087</v>
          </cell>
          <cell r="I15">
            <v>5.112734813725758</v>
          </cell>
          <cell r="J15">
            <v>4.734674686704964</v>
          </cell>
          <cell r="K15">
            <v>4.488224964804913</v>
          </cell>
          <cell r="L15">
            <v>3.299870178322913</v>
          </cell>
          <cell r="M15">
            <v>2.6036094443929265</v>
          </cell>
          <cell r="N15">
            <v>1.5408956926050486</v>
          </cell>
          <cell r="O15">
            <v>0.8934953610561036</v>
          </cell>
          <cell r="P15">
            <v>0.4342075786742398</v>
          </cell>
          <cell r="Q15">
            <v>0.2876263715310655</v>
          </cell>
          <cell r="R15">
            <v>0.1557032851022246</v>
          </cell>
          <cell r="S15">
            <v>0.100453445486728</v>
          </cell>
        </row>
      </sheetData>
      <sheetData sheetId="4">
        <row r="14">
          <cell r="C14">
            <v>0</v>
          </cell>
          <cell r="D14">
            <v>3</v>
          </cell>
          <cell r="E14">
            <v>9.5</v>
          </cell>
          <cell r="F14">
            <v>17</v>
          </cell>
          <cell r="G14">
            <v>26</v>
          </cell>
          <cell r="H14">
            <v>36.5</v>
          </cell>
          <cell r="I14">
            <v>64.5</v>
          </cell>
          <cell r="J14">
            <v>95.5</v>
          </cell>
          <cell r="K14">
            <v>113</v>
          </cell>
          <cell r="L14">
            <v>131.5</v>
          </cell>
          <cell r="M14">
            <v>153</v>
          </cell>
          <cell r="N14">
            <v>173</v>
          </cell>
          <cell r="O14">
            <v>188</v>
          </cell>
          <cell r="P14">
            <v>204.5</v>
          </cell>
          <cell r="Q14">
            <v>223.5</v>
          </cell>
          <cell r="R14">
            <v>245.5</v>
          </cell>
        </row>
        <row r="15">
          <cell r="C15">
            <v>0</v>
          </cell>
          <cell r="D15">
            <v>4.0418393770558225</v>
          </cell>
          <cell r="E15">
            <v>6.301804033317393</v>
          </cell>
          <cell r="F15">
            <v>6.09089104220702</v>
          </cell>
          <cell r="G15">
            <v>5.194319090905051</v>
          </cell>
          <cell r="H15">
            <v>5.0830406995621775</v>
          </cell>
          <cell r="I15">
            <v>4.614500104434327</v>
          </cell>
          <cell r="J15">
            <v>4.462913441304731</v>
          </cell>
          <cell r="K15">
            <v>3.9583263543131317</v>
          </cell>
          <cell r="L15">
            <v>3.755509013366578</v>
          </cell>
          <cell r="M15">
            <v>3.030735280278176</v>
          </cell>
          <cell r="N15">
            <v>2.0777920386249087</v>
          </cell>
          <cell r="O15">
            <v>1.1631966135371368</v>
          </cell>
          <cell r="P15">
            <v>0.42126727830100136</v>
          </cell>
          <cell r="Q15">
            <v>0.1726119624655882</v>
          </cell>
          <cell r="R15">
            <v>0.061847321775292466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80"/>
      <sheetName val="H170"/>
      <sheetName val="H260"/>
      <sheetName val="H420"/>
      <sheetName val="H510"/>
    </sheetNames>
    <sheetDataSet>
      <sheetData sheetId="1">
        <row r="14">
          <cell r="C14">
            <v>0</v>
          </cell>
          <cell r="D14">
            <v>2.75</v>
          </cell>
          <cell r="E14">
            <v>9</v>
          </cell>
          <cell r="F14">
            <v>15.75</v>
          </cell>
          <cell r="G14">
            <v>23</v>
          </cell>
          <cell r="H14">
            <v>31</v>
          </cell>
        </row>
        <row r="15">
          <cell r="C15">
            <v>0</v>
          </cell>
          <cell r="D15">
            <v>5.380322609376478</v>
          </cell>
          <cell r="E15">
            <v>8.33098327264778</v>
          </cell>
          <cell r="F15">
            <v>7.07779449069862</v>
          </cell>
          <cell r="G15">
            <v>3.3864850531224175</v>
          </cell>
          <cell r="H15">
            <v>0.2166664486516856</v>
          </cell>
        </row>
      </sheetData>
      <sheetData sheetId="4">
        <row r="14">
          <cell r="C14">
            <v>0</v>
          </cell>
          <cell r="D14">
            <v>2.75</v>
          </cell>
          <cell r="E14">
            <v>8.75</v>
          </cell>
          <cell r="F14">
            <v>15.25</v>
          </cell>
          <cell r="G14">
            <v>22.25</v>
          </cell>
          <cell r="H14">
            <v>30</v>
          </cell>
          <cell r="I14">
            <v>38</v>
          </cell>
          <cell r="J14">
            <v>46</v>
          </cell>
          <cell r="K14">
            <v>54.5</v>
          </cell>
          <cell r="L14">
            <v>64</v>
          </cell>
          <cell r="M14">
            <v>73.5</v>
          </cell>
          <cell r="N14">
            <v>83.5</v>
          </cell>
        </row>
        <row r="15">
          <cell r="C15">
            <v>0</v>
          </cell>
          <cell r="D15">
            <v>7.960494123892029</v>
          </cell>
          <cell r="E15">
            <v>8.552176798508627</v>
          </cell>
          <cell r="F15">
            <v>7.693185707440888</v>
          </cell>
          <cell r="G15">
            <v>6.380471116988629</v>
          </cell>
          <cell r="H15">
            <v>5.041876666741401</v>
          </cell>
          <cell r="I15">
            <v>4.478163763228191</v>
          </cell>
          <cell r="J15">
            <v>3.001772825455508</v>
          </cell>
          <cell r="K15">
            <v>1.7132861888539</v>
          </cell>
          <cell r="L15">
            <v>0.5321734386357535</v>
          </cell>
          <cell r="M15">
            <v>0.47252127953381395</v>
          </cell>
          <cell r="N15">
            <v>0.36623197786129774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E19" sqref="E19"/>
    </sheetView>
  </sheetViews>
  <sheetFormatPr defaultColWidth="11.421875" defaultRowHeight="12.75"/>
  <cols>
    <col min="1" max="1" width="5.140625" style="0" customWidth="1"/>
    <col min="2" max="2" width="24.00390625" style="0" customWidth="1"/>
  </cols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9"/>
  <sheetViews>
    <sheetView zoomScale="75" zoomScaleNormal="75" workbookViewId="0" topLeftCell="A1">
      <selection activeCell="G23" sqref="G23"/>
    </sheetView>
  </sheetViews>
  <sheetFormatPr defaultColWidth="11.421875" defaultRowHeight="12.75"/>
  <cols>
    <col min="1" max="1" width="4.140625" style="0" customWidth="1"/>
    <col min="2" max="2" width="26.7109375" style="0" customWidth="1"/>
  </cols>
  <sheetData>
    <row r="2" spans="2:5" ht="12.75">
      <c r="B2" s="1" t="s">
        <v>0</v>
      </c>
      <c r="C2" s="2">
        <v>1395.0487186558448</v>
      </c>
      <c r="D2" s="2">
        <v>1383.7645156123936</v>
      </c>
      <c r="E2" s="2">
        <v>1371.9327899800473</v>
      </c>
    </row>
    <row r="3" spans="2:5" ht="12.75">
      <c r="B3" s="1" t="s">
        <v>1</v>
      </c>
      <c r="C3" s="2">
        <v>516.6547296334767</v>
      </c>
      <c r="D3" s="2">
        <v>512.5053761527383</v>
      </c>
      <c r="E3" s="2">
        <v>508.11576386728774</v>
      </c>
    </row>
    <row r="4" spans="2:5" ht="12.75">
      <c r="B4" s="1" t="s">
        <v>2</v>
      </c>
      <c r="C4" s="2">
        <v>232.52498407711116</v>
      </c>
      <c r="D4" s="2">
        <v>256.25268807636917</v>
      </c>
      <c r="E4" s="2">
        <v>264.27278881075296</v>
      </c>
    </row>
    <row r="5" spans="2:5" ht="12.75">
      <c r="B5" s="1" t="s">
        <v>3</v>
      </c>
      <c r="C5" s="3">
        <v>0.058</v>
      </c>
      <c r="D5" s="3">
        <v>0.04</v>
      </c>
      <c r="E5" s="3">
        <v>0.038</v>
      </c>
    </row>
    <row r="6" spans="2:5" ht="27" customHeight="1">
      <c r="B6" s="4" t="s">
        <v>5</v>
      </c>
      <c r="C6" s="2">
        <v>10</v>
      </c>
      <c r="D6" s="2">
        <v>14.8</v>
      </c>
      <c r="E6" s="2">
        <v>17.7</v>
      </c>
    </row>
    <row r="7" spans="2:5" ht="12.75">
      <c r="B7" s="1" t="s">
        <v>4</v>
      </c>
      <c r="C7" s="5">
        <v>0.0067984082557031155</v>
      </c>
      <c r="D7" s="5">
        <v>0.010136097877803427</v>
      </c>
      <c r="E7" s="5">
        <v>0.012036133249192192</v>
      </c>
    </row>
    <row r="8" spans="2:5" ht="12.75">
      <c r="B8" s="1" t="s">
        <v>6</v>
      </c>
      <c r="C8" s="2">
        <v>2.35</v>
      </c>
      <c r="D8" s="2">
        <v>3</v>
      </c>
      <c r="E8" s="2">
        <v>3.7</v>
      </c>
    </row>
    <row r="9" spans="2:5" ht="12.75">
      <c r="B9" t="s">
        <v>7</v>
      </c>
      <c r="C9">
        <v>0.006023952745144367</v>
      </c>
      <c r="D9">
        <v>0.009847424147168446</v>
      </c>
      <c r="E9">
        <v>0.011574525581777307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8"/>
  <sheetViews>
    <sheetView zoomScale="75" zoomScaleNormal="75" workbookViewId="0" topLeftCell="A1">
      <selection activeCell="E17" sqref="E17"/>
    </sheetView>
  </sheetViews>
  <sheetFormatPr defaultColWidth="11.421875" defaultRowHeight="12.75"/>
  <cols>
    <col min="1" max="1" width="5.140625" style="0" customWidth="1"/>
    <col min="2" max="2" width="24.00390625" style="0" customWidth="1"/>
  </cols>
  <sheetData>
    <row r="1" spans="3:6" ht="12.75">
      <c r="C1" s="7" t="s">
        <v>10</v>
      </c>
      <c r="D1" s="7" t="s">
        <v>11</v>
      </c>
      <c r="E1" s="7" t="s">
        <v>12</v>
      </c>
      <c r="F1" s="7" t="s">
        <v>13</v>
      </c>
    </row>
    <row r="2" spans="2:6" ht="12.75">
      <c r="B2" s="1" t="s">
        <v>8</v>
      </c>
      <c r="C2" s="6">
        <v>0</v>
      </c>
      <c r="D2" s="2">
        <v>586.8543870219132</v>
      </c>
      <c r="E2" s="2">
        <v>1145.7490026961148</v>
      </c>
      <c r="F2" s="2">
        <v>1564.796440139816</v>
      </c>
    </row>
    <row r="3" spans="2:6" ht="12.75">
      <c r="B3" s="1" t="s">
        <v>9</v>
      </c>
      <c r="C3" s="2">
        <v>1625.0745115617183</v>
      </c>
      <c r="D3" s="2">
        <v>1173.7087740438265</v>
      </c>
      <c r="E3" s="2">
        <v>763.8665773990167</v>
      </c>
      <c r="F3" s="2">
        <v>367.0738789230022</v>
      </c>
    </row>
    <row r="4" spans="2:6" ht="12.75">
      <c r="B4" s="1" t="s">
        <v>2</v>
      </c>
      <c r="C4" s="2">
        <v>476.8809561728427</v>
      </c>
      <c r="D4" s="2">
        <v>392.8630200021955</v>
      </c>
      <c r="E4" s="2">
        <v>307.3166773634877</v>
      </c>
      <c r="F4" s="2">
        <v>242.38398507359673</v>
      </c>
    </row>
    <row r="5" spans="2:6" ht="12.75">
      <c r="B5" s="1" t="s">
        <v>3</v>
      </c>
      <c r="C5" s="3">
        <v>0.02</v>
      </c>
      <c r="D5" s="3">
        <v>0.027</v>
      </c>
      <c r="E5" s="3">
        <v>0.033</v>
      </c>
      <c r="F5" s="3">
        <v>0.066</v>
      </c>
    </row>
    <row r="6" spans="2:6" ht="12.75">
      <c r="B6" s="1" t="s">
        <v>4</v>
      </c>
      <c r="C6" s="5">
        <v>0.007007439438211464</v>
      </c>
      <c r="D6" s="5">
        <v>0.012025405538779994</v>
      </c>
      <c r="E6" s="5">
        <v>0.013951058278554692</v>
      </c>
      <c r="F6" s="5">
        <v>0.030748501588570672</v>
      </c>
    </row>
    <row r="7" spans="2:6" ht="12.75">
      <c r="B7" s="1" t="s">
        <v>6</v>
      </c>
      <c r="C7" s="2" t="s">
        <v>14</v>
      </c>
      <c r="D7" s="2">
        <v>0.65</v>
      </c>
      <c r="E7" s="2">
        <v>0.6</v>
      </c>
      <c r="F7" s="2">
        <v>1</v>
      </c>
    </row>
    <row r="8" spans="2:6" ht="12.75">
      <c r="B8" t="s">
        <v>7</v>
      </c>
      <c r="C8">
        <v>0.007890915717212125</v>
      </c>
      <c r="D8">
        <v>0.010655827765959372</v>
      </c>
      <c r="E8">
        <v>0.01436159606573851</v>
      </c>
      <c r="F8">
        <v>0.04335420412079483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25"/>
  <sheetViews>
    <sheetView zoomScale="75" zoomScaleNormal="75" workbookViewId="0" topLeftCell="A1">
      <selection activeCell="B24" sqref="B24:L25"/>
    </sheetView>
  </sheetViews>
  <sheetFormatPr defaultColWidth="11.421875" defaultRowHeight="12.75"/>
  <cols>
    <col min="1" max="1" width="5.140625" style="0" customWidth="1"/>
    <col min="2" max="2" width="14.421875" style="0" customWidth="1"/>
  </cols>
  <sheetData>
    <row r="2" spans="2:3" ht="12.75">
      <c r="B2" t="s">
        <v>15</v>
      </c>
      <c r="C2" s="8">
        <f>1580/2650/0.71</f>
        <v>0.8397555142173798</v>
      </c>
    </row>
    <row r="3" spans="2:3" ht="12.75">
      <c r="B3" t="s">
        <v>16</v>
      </c>
      <c r="C3" s="8">
        <f>355/3129/0.71</f>
        <v>0.15979546180888465</v>
      </c>
    </row>
    <row r="5" spans="3:9" ht="12.75">
      <c r="C5" s="9">
        <v>37582</v>
      </c>
      <c r="D5" s="9">
        <v>37279</v>
      </c>
      <c r="E5" s="9">
        <v>37286</v>
      </c>
      <c r="F5" s="9">
        <v>37307</v>
      </c>
      <c r="G5" s="9">
        <v>37293</v>
      </c>
      <c r="H5" s="9" t="s">
        <v>17</v>
      </c>
      <c r="I5" s="9">
        <v>37281</v>
      </c>
    </row>
    <row r="6" spans="3:9" ht="12.75">
      <c r="C6" s="10" t="s">
        <v>18</v>
      </c>
      <c r="D6" s="10" t="s">
        <v>19</v>
      </c>
      <c r="E6" s="10" t="s">
        <v>20</v>
      </c>
      <c r="F6" s="10" t="s">
        <v>21</v>
      </c>
      <c r="G6" s="10" t="s">
        <v>22</v>
      </c>
      <c r="H6" s="10" t="s">
        <v>23</v>
      </c>
      <c r="I6" s="10" t="s">
        <v>24</v>
      </c>
    </row>
    <row r="7" spans="2:9" ht="12.75">
      <c r="B7" t="s">
        <v>25</v>
      </c>
      <c r="C7" s="7">
        <v>0</v>
      </c>
      <c r="D7" s="11">
        <v>0</v>
      </c>
      <c r="E7" s="11">
        <v>0.0071</v>
      </c>
      <c r="F7" s="11">
        <v>0.011</v>
      </c>
      <c r="G7" s="11">
        <v>0.0143</v>
      </c>
      <c r="H7" s="11">
        <v>0.0285</v>
      </c>
      <c r="I7" s="11">
        <v>0.06</v>
      </c>
    </row>
    <row r="8" spans="2:9" ht="12.75">
      <c r="B8" t="s">
        <v>26</v>
      </c>
      <c r="C8" s="12">
        <v>0</v>
      </c>
      <c r="D8" s="13">
        <f aca="true" t="shared" si="0" ref="D8:I8">30*D7/100</f>
        <v>0</v>
      </c>
      <c r="E8" s="13">
        <f t="shared" si="0"/>
        <v>0.0021300000000000004</v>
      </c>
      <c r="F8" s="13">
        <f t="shared" si="0"/>
        <v>0.0032999999999999995</v>
      </c>
      <c r="G8" s="13">
        <f t="shared" si="0"/>
        <v>0.0042899999999999995</v>
      </c>
      <c r="H8" s="13">
        <f t="shared" si="0"/>
        <v>0.00855</v>
      </c>
      <c r="I8" s="13">
        <f t="shared" si="0"/>
        <v>0.018</v>
      </c>
    </row>
    <row r="9" spans="2:9" ht="12.75">
      <c r="B9" t="s">
        <v>27</v>
      </c>
      <c r="C9" s="14">
        <v>0.05</v>
      </c>
      <c r="D9" s="11">
        <v>0.06</v>
      </c>
      <c r="E9" s="11">
        <v>0.072</v>
      </c>
      <c r="F9" s="14">
        <v>0.072</v>
      </c>
      <c r="G9" s="11">
        <v>0.07</v>
      </c>
      <c r="H9" s="11">
        <v>0.07</v>
      </c>
      <c r="I9" s="14">
        <v>0.09</v>
      </c>
    </row>
    <row r="10" spans="2:9" ht="12.75">
      <c r="B10" t="s">
        <v>28</v>
      </c>
      <c r="C10" s="14"/>
      <c r="D10" s="11">
        <v>0.052</v>
      </c>
      <c r="E10" s="11">
        <v>0.064</v>
      </c>
      <c r="F10" s="14">
        <v>0.07</v>
      </c>
      <c r="G10" s="11">
        <v>0.068</v>
      </c>
      <c r="H10" s="11">
        <v>0.064</v>
      </c>
      <c r="I10" s="14">
        <v>0.09</v>
      </c>
    </row>
    <row r="11" spans="2:9" ht="12.75">
      <c r="B11" t="s">
        <v>29</v>
      </c>
      <c r="C11" s="7">
        <v>1.5</v>
      </c>
      <c r="D11" s="7">
        <v>1.3</v>
      </c>
      <c r="E11" s="7">
        <v>1.2</v>
      </c>
      <c r="F11" s="7">
        <v>0.85</v>
      </c>
      <c r="G11" s="7">
        <v>0.6</v>
      </c>
      <c r="H11" s="7">
        <v>0.2</v>
      </c>
      <c r="I11" s="7">
        <v>0</v>
      </c>
    </row>
    <row r="12" spans="2:9" ht="12.75">
      <c r="B12" t="s">
        <v>30</v>
      </c>
      <c r="C12" s="7">
        <v>1.5</v>
      </c>
      <c r="D12" s="7">
        <v>1.2</v>
      </c>
      <c r="E12" s="7">
        <v>1.3</v>
      </c>
      <c r="F12" s="7">
        <v>0.7</v>
      </c>
      <c r="G12" s="7">
        <v>0.55</v>
      </c>
      <c r="H12" s="7">
        <v>0.3</v>
      </c>
      <c r="I12" s="7">
        <v>0</v>
      </c>
    </row>
    <row r="13" spans="2:9" ht="12.75">
      <c r="B13" t="s">
        <v>31</v>
      </c>
      <c r="C13" s="7">
        <v>1.45</v>
      </c>
      <c r="D13" s="7">
        <v>1.25</v>
      </c>
      <c r="E13" s="7">
        <v>1.35</v>
      </c>
      <c r="F13" s="7">
        <v>0.8</v>
      </c>
      <c r="G13" s="7">
        <v>0.68</v>
      </c>
      <c r="H13" s="7">
        <v>0.3</v>
      </c>
      <c r="I13" s="7">
        <v>0</v>
      </c>
    </row>
    <row r="14" spans="3:9" ht="12.75">
      <c r="C14" s="15">
        <f aca="true" t="shared" si="1" ref="C14:I14">AVERAGE(C11:C13)</f>
        <v>1.4833333333333334</v>
      </c>
      <c r="D14" s="15">
        <f t="shared" si="1"/>
        <v>1.25</v>
      </c>
      <c r="E14" s="15">
        <f t="shared" si="1"/>
        <v>1.2833333333333334</v>
      </c>
      <c r="F14" s="15">
        <f t="shared" si="1"/>
        <v>0.7833333333333332</v>
      </c>
      <c r="G14" s="15">
        <f t="shared" si="1"/>
        <v>0.61</v>
      </c>
      <c r="H14" s="15">
        <f t="shared" si="1"/>
        <v>0.26666666666666666</v>
      </c>
      <c r="I14" s="15">
        <f t="shared" si="1"/>
        <v>0</v>
      </c>
    </row>
    <row r="15" spans="2:9" ht="12.75">
      <c r="B15" t="s">
        <v>32</v>
      </c>
      <c r="C15" s="7"/>
      <c r="D15" s="7"/>
      <c r="E15" s="7"/>
      <c r="F15" s="7"/>
      <c r="G15" s="7"/>
      <c r="H15" s="7"/>
      <c r="I15" s="7"/>
    </row>
    <row r="16" spans="2:9" ht="12.75">
      <c r="B16" s="16" t="s">
        <v>33</v>
      </c>
      <c r="C16" s="7"/>
      <c r="D16" s="7"/>
      <c r="E16" s="7"/>
      <c r="F16" s="7"/>
      <c r="G16" s="7"/>
      <c r="H16" s="7"/>
      <c r="I16" s="7"/>
    </row>
    <row r="17" spans="2:9" ht="12.75">
      <c r="B17" s="16" t="s">
        <v>34</v>
      </c>
      <c r="C17" s="17">
        <f aca="true" t="shared" si="2" ref="C17:I17">(C16-$D$18*$C$2)/$C$3</f>
        <v>-5.990916609088492</v>
      </c>
      <c r="D17" s="17">
        <f t="shared" si="2"/>
        <v>-5.990916609088492</v>
      </c>
      <c r="E17" s="17">
        <f t="shared" si="2"/>
        <v>-5.990916609088492</v>
      </c>
      <c r="F17" s="17">
        <f t="shared" si="2"/>
        <v>-5.990916609088492</v>
      </c>
      <c r="G17" s="17">
        <f t="shared" si="2"/>
        <v>-5.990916609088492</v>
      </c>
      <c r="H17" s="17">
        <f t="shared" si="2"/>
        <v>-5.990916609088492</v>
      </c>
      <c r="I17" s="17">
        <f t="shared" si="2"/>
        <v>-5.990916609088492</v>
      </c>
    </row>
    <row r="18" spans="2:5" ht="12.75">
      <c r="B18" s="18" t="s">
        <v>35</v>
      </c>
      <c r="D18" s="10">
        <v>1.14</v>
      </c>
      <c r="E18" t="s">
        <v>36</v>
      </c>
    </row>
    <row r="20" spans="2:9" ht="12.75">
      <c r="B20" t="s">
        <v>37</v>
      </c>
      <c r="C20" s="7"/>
      <c r="D20" s="7">
        <v>1.15</v>
      </c>
      <c r="E20" s="7">
        <v>1.35</v>
      </c>
      <c r="F20" s="7">
        <v>1.05</v>
      </c>
      <c r="G20" s="7">
        <v>0.92</v>
      </c>
      <c r="H20" s="7">
        <v>0.1</v>
      </c>
      <c r="I20" s="7">
        <v>0</v>
      </c>
    </row>
    <row r="21" spans="2:9" ht="12.75">
      <c r="B21" t="s">
        <v>38</v>
      </c>
      <c r="C21" s="7"/>
      <c r="D21" s="7">
        <v>1.35</v>
      </c>
      <c r="E21" s="7">
        <v>1.9</v>
      </c>
      <c r="F21" s="7">
        <v>1.2</v>
      </c>
      <c r="G21" s="7">
        <v>1</v>
      </c>
      <c r="H21" s="7"/>
      <c r="I21" s="7">
        <v>0</v>
      </c>
    </row>
    <row r="22" spans="2:9" ht="12.75">
      <c r="B22" t="s">
        <v>39</v>
      </c>
      <c r="C22" s="7"/>
      <c r="D22" s="7">
        <v>1.4</v>
      </c>
      <c r="E22" s="7">
        <v>2.3</v>
      </c>
      <c r="F22" s="7">
        <v>1.25</v>
      </c>
      <c r="G22" s="7">
        <v>1.1</v>
      </c>
      <c r="H22" s="7"/>
      <c r="I22" s="7">
        <v>0</v>
      </c>
    </row>
    <row r="24" spans="2:13" ht="12.75">
      <c r="B24" t="s">
        <v>25</v>
      </c>
      <c r="C24">
        <v>0</v>
      </c>
      <c r="D24" s="19">
        <v>0.003</v>
      </c>
      <c r="E24" s="19">
        <v>0.006</v>
      </c>
      <c r="F24" s="19">
        <v>0.007</v>
      </c>
      <c r="G24" s="19">
        <v>0.01</v>
      </c>
      <c r="H24" s="19">
        <v>0.013</v>
      </c>
      <c r="I24" s="19">
        <v>0.016</v>
      </c>
      <c r="J24" s="19">
        <v>0.021</v>
      </c>
      <c r="K24" s="19">
        <v>0.03</v>
      </c>
      <c r="L24" s="19">
        <v>0.04</v>
      </c>
      <c r="M24" s="19">
        <v>0.05</v>
      </c>
    </row>
    <row r="25" spans="2:13" ht="12.75">
      <c r="B25" t="s">
        <v>40</v>
      </c>
      <c r="C25">
        <v>1.37</v>
      </c>
      <c r="D25">
        <v>1.36</v>
      </c>
      <c r="E25">
        <v>1.3</v>
      </c>
      <c r="F25">
        <v>1.25</v>
      </c>
      <c r="G25">
        <v>0.8</v>
      </c>
      <c r="H25">
        <v>0.65</v>
      </c>
      <c r="I25">
        <v>0.55</v>
      </c>
      <c r="J25">
        <v>0.4</v>
      </c>
      <c r="K25">
        <v>0.2</v>
      </c>
      <c r="L25">
        <v>0.05</v>
      </c>
      <c r="M25">
        <v>0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25"/>
  <sheetViews>
    <sheetView zoomScale="75" zoomScaleNormal="75" workbookViewId="0" topLeftCell="A7">
      <selection activeCell="K28" sqref="K28"/>
    </sheetView>
  </sheetViews>
  <sheetFormatPr defaultColWidth="11.421875" defaultRowHeight="12.75"/>
  <cols>
    <col min="2" max="2" width="14.421875" style="0" customWidth="1"/>
  </cols>
  <sheetData>
    <row r="2" spans="2:3" ht="12.75">
      <c r="B2" t="s">
        <v>15</v>
      </c>
      <c r="C2" s="8">
        <f>1580/2650/0.71</f>
        <v>0.8397555142173798</v>
      </c>
    </row>
    <row r="3" spans="2:3" ht="12.75">
      <c r="B3" t="s">
        <v>16</v>
      </c>
      <c r="C3" s="8">
        <f>355/3129/0.71</f>
        <v>0.15979546180888465</v>
      </c>
    </row>
    <row r="5" spans="3:10" ht="12.75">
      <c r="C5" s="9">
        <v>37582</v>
      </c>
      <c r="D5" s="9">
        <v>37266</v>
      </c>
      <c r="E5" s="9">
        <v>37604</v>
      </c>
      <c r="F5" s="9">
        <v>37589</v>
      </c>
      <c r="G5" s="9">
        <v>37274</v>
      </c>
      <c r="H5" s="9">
        <v>37270</v>
      </c>
      <c r="I5" s="9">
        <v>37279</v>
      </c>
      <c r="J5" s="9">
        <v>37308</v>
      </c>
    </row>
    <row r="6" spans="3:10" ht="12.75">
      <c r="C6" s="10" t="s">
        <v>18</v>
      </c>
      <c r="D6" s="10" t="s">
        <v>41</v>
      </c>
      <c r="E6" s="10" t="s">
        <v>42</v>
      </c>
      <c r="F6" s="10" t="s">
        <v>43</v>
      </c>
      <c r="G6" s="10" t="s">
        <v>44</v>
      </c>
      <c r="H6" s="10" t="s">
        <v>45</v>
      </c>
      <c r="I6" s="10" t="s">
        <v>19</v>
      </c>
      <c r="J6" s="10" t="s">
        <v>46</v>
      </c>
    </row>
    <row r="7" spans="2:10" ht="12.75">
      <c r="B7" t="s">
        <v>25</v>
      </c>
      <c r="C7" s="7">
        <v>0</v>
      </c>
      <c r="D7" s="11">
        <v>0.0071</v>
      </c>
      <c r="E7" s="11">
        <v>0.0143</v>
      </c>
      <c r="F7" s="11">
        <f>70/2450</f>
        <v>0.02857142857142857</v>
      </c>
      <c r="G7" s="11">
        <v>0.044</v>
      </c>
      <c r="H7" s="11">
        <v>0.06</v>
      </c>
      <c r="I7" s="11">
        <v>0</v>
      </c>
      <c r="J7" s="11">
        <v>0.0035</v>
      </c>
    </row>
    <row r="8" spans="2:10" ht="12.75">
      <c r="B8" t="s">
        <v>26</v>
      </c>
      <c r="C8" s="12">
        <v>0</v>
      </c>
      <c r="D8" s="13">
        <f aca="true" t="shared" si="0" ref="D8:J8">30*D7/100</f>
        <v>0.0021300000000000004</v>
      </c>
      <c r="E8" s="13">
        <f t="shared" si="0"/>
        <v>0.0042899999999999995</v>
      </c>
      <c r="F8" s="13">
        <f t="shared" si="0"/>
        <v>0.00857142857142857</v>
      </c>
      <c r="G8" s="13">
        <f t="shared" si="0"/>
        <v>0.013199999999999998</v>
      </c>
      <c r="H8" s="13">
        <f t="shared" si="0"/>
        <v>0.018</v>
      </c>
      <c r="I8" s="13">
        <f t="shared" si="0"/>
        <v>0</v>
      </c>
      <c r="J8" s="13">
        <f t="shared" si="0"/>
        <v>0.00105</v>
      </c>
    </row>
    <row r="9" spans="2:10" ht="12.75">
      <c r="B9" t="s">
        <v>27</v>
      </c>
      <c r="C9" s="14">
        <v>0.05</v>
      </c>
      <c r="D9" s="11">
        <v>0.066</v>
      </c>
      <c r="E9" s="14">
        <v>0.07</v>
      </c>
      <c r="F9" s="11">
        <v>0.0505</v>
      </c>
      <c r="G9" s="11">
        <v>0.061</v>
      </c>
      <c r="H9" s="11">
        <v>0.032</v>
      </c>
      <c r="I9" s="11">
        <v>0.06</v>
      </c>
      <c r="J9" s="11">
        <v>0.064</v>
      </c>
    </row>
    <row r="10" spans="2:10" ht="12.75">
      <c r="B10" t="s">
        <v>28</v>
      </c>
      <c r="C10" s="14"/>
      <c r="D10" s="11"/>
      <c r="E10" s="14"/>
      <c r="F10" s="11"/>
      <c r="G10" s="11">
        <v>0.054</v>
      </c>
      <c r="H10" s="11"/>
      <c r="I10" s="11">
        <v>0.052</v>
      </c>
      <c r="J10" s="11">
        <v>0.06</v>
      </c>
    </row>
    <row r="11" spans="2:10" ht="12.75">
      <c r="B11" t="s">
        <v>29</v>
      </c>
      <c r="C11" s="7">
        <v>1.5</v>
      </c>
      <c r="D11" s="7">
        <v>0.95</v>
      </c>
      <c r="E11" s="7">
        <v>0.8</v>
      </c>
      <c r="F11" s="7">
        <v>0.65</v>
      </c>
      <c r="G11" s="7">
        <v>0.25</v>
      </c>
      <c r="H11" s="7">
        <v>0.35</v>
      </c>
      <c r="I11" s="7">
        <v>1.3</v>
      </c>
      <c r="J11" s="7">
        <v>1.25</v>
      </c>
    </row>
    <row r="12" spans="2:10" ht="12.75">
      <c r="B12" t="s">
        <v>30</v>
      </c>
      <c r="C12" s="7">
        <v>1.5</v>
      </c>
      <c r="D12" s="7">
        <v>1</v>
      </c>
      <c r="E12" s="7">
        <v>0.85</v>
      </c>
      <c r="F12" s="7">
        <v>0.8</v>
      </c>
      <c r="G12" s="7">
        <v>0.4</v>
      </c>
      <c r="H12" s="7">
        <v>0.5</v>
      </c>
      <c r="I12" s="7">
        <v>1.2</v>
      </c>
      <c r="J12" s="7">
        <v>1.4</v>
      </c>
    </row>
    <row r="13" spans="2:10" ht="12.75">
      <c r="B13" t="s">
        <v>31</v>
      </c>
      <c r="C13" s="7">
        <v>1.45</v>
      </c>
      <c r="D13" s="7">
        <v>1</v>
      </c>
      <c r="E13" s="7">
        <v>0.85</v>
      </c>
      <c r="F13" s="7"/>
      <c r="G13" s="7">
        <v>0.35</v>
      </c>
      <c r="H13" s="7">
        <v>0.55</v>
      </c>
      <c r="I13" s="7">
        <v>1.25</v>
      </c>
      <c r="J13" s="7"/>
    </row>
    <row r="14" spans="2:10" ht="12.75">
      <c r="B14" t="s">
        <v>47</v>
      </c>
      <c r="C14" s="10"/>
      <c r="D14" s="10"/>
      <c r="E14" s="10"/>
      <c r="F14" s="10">
        <v>1.5</v>
      </c>
      <c r="G14" s="10"/>
      <c r="H14" s="10"/>
      <c r="I14" s="10"/>
      <c r="J14" s="10">
        <v>2.4</v>
      </c>
    </row>
    <row r="15" spans="2:10" ht="12.75">
      <c r="B15" t="s">
        <v>32</v>
      </c>
      <c r="C15" s="7">
        <v>21.1</v>
      </c>
      <c r="D15" s="7">
        <v>14.5</v>
      </c>
      <c r="E15" s="7">
        <v>12.4</v>
      </c>
      <c r="F15" s="7">
        <v>9.8</v>
      </c>
      <c r="G15" s="7"/>
      <c r="H15" s="7"/>
      <c r="I15" s="7"/>
      <c r="J15" s="7"/>
    </row>
    <row r="16" spans="2:10" ht="12.75">
      <c r="B16" s="16" t="s">
        <v>33</v>
      </c>
      <c r="C16" s="7">
        <v>1.181</v>
      </c>
      <c r="D16" s="7">
        <v>1.197</v>
      </c>
      <c r="E16" s="7">
        <v>1.203</v>
      </c>
      <c r="F16" s="7">
        <v>1.213</v>
      </c>
      <c r="G16" s="7"/>
      <c r="H16" s="7"/>
      <c r="I16" s="7"/>
      <c r="J16" s="7"/>
    </row>
    <row r="17" spans="2:10" ht="12.75">
      <c r="B17" s="16" t="s">
        <v>34</v>
      </c>
      <c r="C17" s="17">
        <f>(C16-$D$18*$C$2)/$C$3</f>
        <v>1.399781390911507</v>
      </c>
      <c r="D17" s="17">
        <f>(D16-$D$18*$C$2)/$C$3</f>
        <v>1.499909390911507</v>
      </c>
      <c r="E17" s="17">
        <f>(E16-$D$18*$C$2)/$C$3</f>
        <v>1.5374573909115072</v>
      </c>
      <c r="F17" s="17">
        <f>(F16-$D$18*$C$2)/$C$3</f>
        <v>1.6000373909115073</v>
      </c>
      <c r="G17" s="17"/>
      <c r="H17" s="17"/>
      <c r="I17" s="17"/>
      <c r="J17" s="17"/>
    </row>
    <row r="18" spans="2:5" ht="12.75">
      <c r="B18" s="18" t="s">
        <v>35</v>
      </c>
      <c r="D18" s="10">
        <v>1.14</v>
      </c>
      <c r="E18" t="s">
        <v>36</v>
      </c>
    </row>
    <row r="20" ht="12.75">
      <c r="B20" s="16"/>
    </row>
    <row r="24" spans="7:18" ht="12.75">
      <c r="G24" t="s">
        <v>25</v>
      </c>
      <c r="H24">
        <v>0</v>
      </c>
      <c r="I24" s="19">
        <v>0.003</v>
      </c>
      <c r="J24" s="19">
        <v>0.006</v>
      </c>
      <c r="K24" s="19">
        <v>0.007</v>
      </c>
      <c r="L24" s="19">
        <v>0.01</v>
      </c>
      <c r="M24" s="19">
        <v>0.013</v>
      </c>
      <c r="N24" s="19">
        <v>0.016</v>
      </c>
      <c r="O24" s="19">
        <v>0.021</v>
      </c>
      <c r="P24" s="19">
        <v>0.03</v>
      </c>
      <c r="Q24" s="19">
        <v>0.04</v>
      </c>
      <c r="R24" s="19">
        <v>0.06</v>
      </c>
    </row>
    <row r="25" spans="7:18" ht="12.75">
      <c r="G25" t="s">
        <v>40</v>
      </c>
      <c r="H25">
        <v>1.37</v>
      </c>
      <c r="I25">
        <v>1.32</v>
      </c>
      <c r="J25">
        <v>1.1</v>
      </c>
      <c r="K25">
        <v>0.95</v>
      </c>
      <c r="L25">
        <v>0.88</v>
      </c>
      <c r="M25">
        <v>0.82</v>
      </c>
      <c r="N25">
        <v>0.78</v>
      </c>
      <c r="O25">
        <v>0.75</v>
      </c>
      <c r="P25">
        <v>0.68</v>
      </c>
      <c r="Q25">
        <v>0.62</v>
      </c>
      <c r="R25">
        <v>0.5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34"/>
  <sheetViews>
    <sheetView zoomScale="75" zoomScaleNormal="75" workbookViewId="0" topLeftCell="A1">
      <selection activeCell="J8" sqref="J8"/>
    </sheetView>
  </sheetViews>
  <sheetFormatPr defaultColWidth="11.421875" defaultRowHeight="12.75"/>
  <cols>
    <col min="1" max="1" width="23.57421875" style="0" customWidth="1"/>
  </cols>
  <sheetData>
    <row r="2" spans="2:8" ht="12.75">
      <c r="B2" s="7" t="s">
        <v>48</v>
      </c>
      <c r="C2" s="7" t="s">
        <v>49</v>
      </c>
      <c r="D2" s="7" t="s">
        <v>50</v>
      </c>
      <c r="E2" s="7" t="s">
        <v>51</v>
      </c>
      <c r="F2" s="7" t="s">
        <v>52</v>
      </c>
      <c r="G2" s="7" t="s">
        <v>53</v>
      </c>
      <c r="H2" s="7" t="s">
        <v>54</v>
      </c>
    </row>
    <row r="3" spans="1:8" ht="12.75">
      <c r="A3" s="20" t="s">
        <v>55</v>
      </c>
      <c r="B3" s="21">
        <v>0.6769231177241535</v>
      </c>
      <c r="C3" s="21">
        <v>0.6812291922621194</v>
      </c>
      <c r="D3" s="21">
        <v>0.6648592675395963</v>
      </c>
      <c r="E3" s="21">
        <v>0.6616064761041888</v>
      </c>
      <c r="F3" s="21">
        <v>0.7206354056721356</v>
      </c>
      <c r="G3" s="21">
        <v>0.7087026735090874</v>
      </c>
      <c r="H3" s="21">
        <v>0.6670667991238648</v>
      </c>
    </row>
    <row r="4" spans="1:8" ht="27">
      <c r="A4" s="4" t="s">
        <v>5</v>
      </c>
      <c r="B4" s="2">
        <v>97</v>
      </c>
      <c r="C4" s="2">
        <v>110</v>
      </c>
      <c r="D4" s="2">
        <v>21.5</v>
      </c>
      <c r="E4" s="2">
        <v>62</v>
      </c>
      <c r="F4" s="2">
        <v>10</v>
      </c>
      <c r="G4" s="2">
        <v>17.7</v>
      </c>
      <c r="H4" s="2">
        <v>38.5</v>
      </c>
    </row>
    <row r="6" spans="1:2" ht="12.75">
      <c r="A6" s="10" t="s">
        <v>48</v>
      </c>
      <c r="B6" t="s">
        <v>56</v>
      </c>
    </row>
    <row r="7" ht="4.5" customHeight="1"/>
    <row r="8" spans="1:5" ht="12.75">
      <c r="A8" s="20" t="s">
        <v>55</v>
      </c>
      <c r="B8" s="22">
        <v>0.6995</v>
      </c>
      <c r="C8" s="22">
        <v>0.7049</v>
      </c>
      <c r="D8" s="22">
        <v>0.7074</v>
      </c>
      <c r="E8" s="22">
        <v>0.7108</v>
      </c>
    </row>
    <row r="9" spans="1:5" ht="27">
      <c r="A9" s="4" t="s">
        <v>5</v>
      </c>
      <c r="B9" s="22">
        <v>23.8</v>
      </c>
      <c r="C9" s="22">
        <v>15.7</v>
      </c>
      <c r="D9" s="22">
        <v>14</v>
      </c>
      <c r="E9" s="22">
        <v>10.7</v>
      </c>
    </row>
    <row r="11" spans="1:2" ht="12.75">
      <c r="A11" s="10" t="s">
        <v>49</v>
      </c>
      <c r="B11" t="s">
        <v>57</v>
      </c>
    </row>
    <row r="12" ht="7.5" customHeight="1"/>
    <row r="13" spans="1:17" ht="12.75">
      <c r="A13" s="20" t="s">
        <v>55</v>
      </c>
      <c r="B13" s="22">
        <v>0.7121</v>
      </c>
      <c r="C13" s="22">
        <v>0.7169</v>
      </c>
      <c r="D13" s="22">
        <v>0.7211</v>
      </c>
      <c r="E13" s="22">
        <v>0.724</v>
      </c>
      <c r="F13" s="22">
        <v>0.713</v>
      </c>
      <c r="G13" s="22">
        <v>0.7188</v>
      </c>
      <c r="H13" s="22">
        <v>0.7218</v>
      </c>
      <c r="I13" s="22">
        <v>0.7248</v>
      </c>
      <c r="J13" s="22">
        <v>0.6935</v>
      </c>
      <c r="K13" s="22">
        <v>0.7043</v>
      </c>
      <c r="L13" s="22">
        <v>0.715</v>
      </c>
      <c r="M13" s="22">
        <v>0.7251</v>
      </c>
      <c r="N13" s="22">
        <v>0.6974</v>
      </c>
      <c r="O13" s="22">
        <v>0.7134</v>
      </c>
      <c r="P13" s="22">
        <v>0.7228</v>
      </c>
      <c r="Q13" s="22">
        <v>0.7298</v>
      </c>
    </row>
    <row r="14" spans="1:17" ht="27">
      <c r="A14" s="4" t="s">
        <v>5</v>
      </c>
      <c r="B14" s="22">
        <v>15.1</v>
      </c>
      <c r="C14" s="22">
        <v>13.4</v>
      </c>
      <c r="D14" s="22">
        <v>12.3</v>
      </c>
      <c r="E14" s="22">
        <v>11.4</v>
      </c>
      <c r="F14" s="22">
        <v>21.5</v>
      </c>
      <c r="G14" s="22">
        <v>16.9</v>
      </c>
      <c r="H14" s="22">
        <v>15.4</v>
      </c>
      <c r="I14" s="22">
        <v>14.5</v>
      </c>
      <c r="J14" s="22">
        <v>25.3</v>
      </c>
      <c r="K14" s="22">
        <v>20.3</v>
      </c>
      <c r="L14" s="22">
        <v>17.1</v>
      </c>
      <c r="M14" s="22">
        <v>7.8</v>
      </c>
      <c r="N14" s="22">
        <v>27.1</v>
      </c>
      <c r="O14" s="22">
        <v>20</v>
      </c>
      <c r="P14" s="22">
        <v>16</v>
      </c>
      <c r="Q14" s="22">
        <v>9.3</v>
      </c>
    </row>
    <row r="16" spans="1:2" ht="12.75">
      <c r="A16" s="10" t="s">
        <v>50</v>
      </c>
      <c r="B16" t="s">
        <v>58</v>
      </c>
    </row>
    <row r="17" ht="4.5" customHeight="1"/>
    <row r="18" spans="1:11" ht="12.75">
      <c r="A18" s="20" t="s">
        <v>55</v>
      </c>
      <c r="B18" s="22">
        <v>0.7022</v>
      </c>
      <c r="C18" s="22">
        <v>0.7084</v>
      </c>
      <c r="D18" s="22">
        <v>0.7136</v>
      </c>
      <c r="E18" s="22">
        <v>0.7032</v>
      </c>
      <c r="F18" s="22">
        <v>0.7072</v>
      </c>
      <c r="G18" s="22">
        <v>0.7116</v>
      </c>
      <c r="H18" s="22">
        <v>0.6844</v>
      </c>
      <c r="I18" s="22">
        <v>0.6989</v>
      </c>
      <c r="J18" s="22">
        <v>0.7068</v>
      </c>
      <c r="K18" s="22">
        <v>0.7127</v>
      </c>
    </row>
    <row r="19" spans="1:11" ht="27">
      <c r="A19" s="4" t="s">
        <v>5</v>
      </c>
      <c r="B19" s="22">
        <v>6.7</v>
      </c>
      <c r="C19" s="22">
        <v>5.6</v>
      </c>
      <c r="D19" s="22">
        <v>4.9</v>
      </c>
      <c r="E19" s="22">
        <v>6.2</v>
      </c>
      <c r="F19" s="22">
        <v>5.2</v>
      </c>
      <c r="G19" s="22">
        <v>3.05</v>
      </c>
      <c r="H19" s="22">
        <v>10.9</v>
      </c>
      <c r="I19" s="22">
        <v>7.6</v>
      </c>
      <c r="J19" s="22">
        <v>5.7</v>
      </c>
      <c r="K19" s="22">
        <v>3.4</v>
      </c>
    </row>
    <row r="21" spans="1:2" ht="12.75">
      <c r="A21" s="10" t="s">
        <v>51</v>
      </c>
      <c r="B21" t="s">
        <v>59</v>
      </c>
    </row>
    <row r="22" ht="6" customHeight="1"/>
    <row r="23" spans="1:8" ht="12.75">
      <c r="A23" s="20" t="s">
        <v>55</v>
      </c>
      <c r="B23" s="22">
        <v>0.6737</v>
      </c>
      <c r="C23" s="22">
        <v>0.6789</v>
      </c>
      <c r="D23" s="22">
        <v>0.6852</v>
      </c>
      <c r="E23" s="22">
        <v>0.6901</v>
      </c>
      <c r="F23" s="22">
        <v>0.6776</v>
      </c>
      <c r="G23" s="22">
        <v>0.683</v>
      </c>
      <c r="H23" s="22">
        <v>0.6881</v>
      </c>
    </row>
    <row r="24" spans="1:8" ht="27">
      <c r="A24" s="4" t="s">
        <v>5</v>
      </c>
      <c r="B24" s="22">
        <v>31.6</v>
      </c>
      <c r="C24" s="22">
        <v>24.9</v>
      </c>
      <c r="D24" s="22">
        <v>20.1</v>
      </c>
      <c r="E24" s="22">
        <v>16.3</v>
      </c>
      <c r="F24" s="22">
        <v>25.1</v>
      </c>
      <c r="G24" s="22">
        <v>20.4</v>
      </c>
      <c r="H24" s="22">
        <v>15.8</v>
      </c>
    </row>
    <row r="26" spans="1:2" ht="12.75">
      <c r="A26" s="10" t="s">
        <v>60</v>
      </c>
      <c r="B26" t="s">
        <v>61</v>
      </c>
    </row>
    <row r="27" ht="6" customHeight="1"/>
    <row r="28" spans="1:15" ht="12.75">
      <c r="A28" s="20" t="s">
        <v>55</v>
      </c>
      <c r="B28" s="22">
        <v>0.7604</v>
      </c>
      <c r="C28" s="22">
        <v>0.7662</v>
      </c>
      <c r="D28" s="22">
        <v>0.7703</v>
      </c>
      <c r="E28" s="22">
        <v>0.7739999999999999</v>
      </c>
      <c r="F28" s="22">
        <v>0.7464999999999999</v>
      </c>
      <c r="G28" s="22">
        <v>0.7585999999999999</v>
      </c>
      <c r="H28" s="22">
        <v>0.7641</v>
      </c>
      <c r="I28" s="22">
        <v>0.7673</v>
      </c>
      <c r="J28" s="22">
        <v>0.7465</v>
      </c>
      <c r="K28" s="22">
        <v>0.7608</v>
      </c>
      <c r="L28" s="22">
        <v>0.7667</v>
      </c>
      <c r="M28" s="22">
        <v>0.7571</v>
      </c>
      <c r="N28" s="22">
        <v>0.769</v>
      </c>
      <c r="O28" s="22">
        <v>0.7742</v>
      </c>
    </row>
    <row r="29" spans="1:15" ht="27">
      <c r="A29" s="4" t="s">
        <v>5</v>
      </c>
      <c r="B29" s="22">
        <v>0.61</v>
      </c>
      <c r="C29" s="22">
        <v>0.45</v>
      </c>
      <c r="D29" s="22">
        <v>0.6</v>
      </c>
      <c r="E29" s="22">
        <v>0.44</v>
      </c>
      <c r="F29" s="22">
        <v>2.42</v>
      </c>
      <c r="G29" s="22">
        <v>1.36</v>
      </c>
      <c r="H29" s="22">
        <v>1.19</v>
      </c>
      <c r="I29" s="22">
        <v>1.03</v>
      </c>
      <c r="J29" s="22">
        <v>3.56</v>
      </c>
      <c r="K29" s="22">
        <v>1.59</v>
      </c>
      <c r="L29" s="22">
        <v>1.21</v>
      </c>
      <c r="M29" s="22">
        <v>2.32</v>
      </c>
      <c r="N29" s="22">
        <v>0.94</v>
      </c>
      <c r="O29" s="22">
        <v>0.78</v>
      </c>
    </row>
    <row r="31" spans="1:2" ht="12.75">
      <c r="A31" s="10" t="s">
        <v>54</v>
      </c>
      <c r="B31" t="s">
        <v>62</v>
      </c>
    </row>
    <row r="32" ht="6.75" customHeight="1"/>
    <row r="33" spans="1:7" ht="12.75">
      <c r="A33" s="20" t="s">
        <v>55</v>
      </c>
      <c r="B33" s="22">
        <v>0.6934</v>
      </c>
      <c r="C33" s="22">
        <v>0.6993</v>
      </c>
      <c r="D33" s="22">
        <v>0.7052</v>
      </c>
      <c r="E33" s="22">
        <v>0.694</v>
      </c>
      <c r="F33" s="22">
        <v>0.701</v>
      </c>
      <c r="G33" s="22">
        <v>0.7084</v>
      </c>
    </row>
    <row r="34" spans="1:7" ht="27">
      <c r="A34" s="4" t="s">
        <v>5</v>
      </c>
      <c r="B34" s="22">
        <v>14.3</v>
      </c>
      <c r="C34" s="22">
        <v>12</v>
      </c>
      <c r="D34" s="22">
        <v>7.9</v>
      </c>
      <c r="E34" s="22">
        <v>14.7</v>
      </c>
      <c r="F34" s="22">
        <v>11.8</v>
      </c>
      <c r="G34" s="22">
        <v>9.6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d'Orléans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JOSSERAND</dc:creator>
  <cp:keywords/>
  <dc:description/>
  <cp:lastModifiedBy>L. JOSSERAND</cp:lastModifiedBy>
  <dcterms:created xsi:type="dcterms:W3CDTF">2002-05-17T07:21:54Z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